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Engenharia\Documentos\Contratos\2022\0000037-2022 Manutenção Ag. Xangrilá\Documentos contratação\Planilhas\"/>
    </mc:Choice>
  </mc:AlternateContent>
  <bookViews>
    <workbookView xWindow="-120" yWindow="-120" windowWidth="21840" windowHeight="13140" tabRatio="594"/>
  </bookViews>
  <sheets>
    <sheet name="Ag. Xangri-lá" sheetId="9" r:id="rId1"/>
  </sheets>
  <definedNames>
    <definedName name="_xlnm.Print_Area" localSheetId="0">'Ag. Xangri-lá'!$A$1:$G$137</definedName>
    <definedName name="autoshape">#REF!</definedName>
    <definedName name="CPUSINAPI">#REF!</definedName>
    <definedName name="_xlnm.Print_Titles" localSheetId="0">'Ag. Xangri-lá'!$12:$13</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9" l="1"/>
  <c r="F119" i="9" l="1"/>
  <c r="E119" i="9"/>
  <c r="G94" i="9"/>
  <c r="G93" i="9"/>
  <c r="G92" i="9"/>
  <c r="G70" i="9" l="1"/>
  <c r="F135" i="9" l="1"/>
  <c r="E135" i="9"/>
  <c r="G134" i="9"/>
  <c r="G133" i="9"/>
  <c r="G132" i="9"/>
  <c r="G131" i="9"/>
  <c r="G130" i="9"/>
  <c r="G129" i="9"/>
  <c r="G128" i="9"/>
  <c r="G127" i="9"/>
  <c r="G126" i="9"/>
  <c r="G125" i="9"/>
  <c r="G124" i="9"/>
  <c r="G123" i="9"/>
  <c r="G122" i="9"/>
  <c r="G121" i="9"/>
  <c r="G135" i="9" l="1"/>
  <c r="G91" i="9"/>
  <c r="G90" i="9"/>
  <c r="G89" i="9"/>
  <c r="G36" i="9" l="1"/>
  <c r="G41" i="9"/>
  <c r="G40" i="9"/>
  <c r="G42" i="9"/>
  <c r="G52" i="9"/>
  <c r="G31" i="9"/>
  <c r="G51" i="9"/>
  <c r="G53" i="9"/>
  <c r="G30" i="9"/>
  <c r="G50" i="9"/>
  <c r="G29" i="9"/>
  <c r="G28" i="9" l="1"/>
  <c r="G118" i="9" l="1"/>
  <c r="G117" i="9"/>
  <c r="G116" i="9"/>
  <c r="G115" i="9"/>
  <c r="G114" i="9"/>
  <c r="G112" i="9"/>
  <c r="G111" i="9"/>
  <c r="G110" i="9"/>
  <c r="G109" i="9"/>
  <c r="G108" i="9"/>
  <c r="G107" i="9"/>
  <c r="G106" i="9"/>
  <c r="G105" i="9"/>
  <c r="G104" i="9"/>
  <c r="G103" i="9"/>
  <c r="G102" i="9"/>
  <c r="G100" i="9"/>
  <c r="G99" i="9"/>
  <c r="G98" i="9"/>
  <c r="G97" i="9"/>
  <c r="G96" i="9"/>
  <c r="G95" i="9"/>
  <c r="G87" i="9"/>
  <c r="G86" i="9"/>
  <c r="G85" i="9"/>
  <c r="G84" i="9"/>
  <c r="G83" i="9"/>
  <c r="G82" i="9"/>
  <c r="G81" i="9"/>
  <c r="G80" i="9"/>
  <c r="G79" i="9"/>
  <c r="G78" i="9"/>
  <c r="G76" i="9"/>
  <c r="G75" i="9"/>
  <c r="G74" i="9"/>
  <c r="G73" i="9"/>
  <c r="G72" i="9"/>
  <c r="G71" i="9"/>
  <c r="G67" i="9"/>
  <c r="G66" i="9"/>
  <c r="G65" i="9"/>
  <c r="G64" i="9"/>
  <c r="G63" i="9"/>
  <c r="G62" i="9"/>
  <c r="G61" i="9"/>
  <c r="G60" i="9"/>
  <c r="G119" i="9" l="1"/>
  <c r="G44" i="9"/>
  <c r="G17" i="9" l="1"/>
  <c r="F57" i="9" l="1"/>
  <c r="E57" i="9"/>
  <c r="E136" i="9" s="1"/>
  <c r="E137" i="9" s="1"/>
  <c r="G56" i="9"/>
  <c r="G55" i="9"/>
  <c r="G49" i="9"/>
  <c r="G46" i="9"/>
  <c r="G45" i="9"/>
  <c r="G39" i="9"/>
  <c r="G38" i="9"/>
  <c r="G35" i="9"/>
  <c r="G34" i="9"/>
  <c r="G33" i="9"/>
  <c r="G27" i="9"/>
  <c r="G26" i="9"/>
  <c r="G24" i="9"/>
  <c r="G23" i="9"/>
  <c r="G22" i="9"/>
  <c r="G20" i="9"/>
  <c r="G19" i="9"/>
  <c r="G18" i="9"/>
  <c r="G57" i="9" l="1"/>
  <c r="F136" i="9" l="1"/>
  <c r="F137" i="9" l="1"/>
  <c r="G136" i="9"/>
  <c r="G137" i="9" s="1"/>
</calcChain>
</file>

<file path=xl/sharedStrings.xml><?xml version="1.0" encoding="utf-8"?>
<sst xmlns="http://schemas.openxmlformats.org/spreadsheetml/2006/main" count="384" uniqueCount="232">
  <si>
    <t>DESCRIÇÃO</t>
  </si>
  <si>
    <t>QUANT.</t>
  </si>
  <si>
    <t>UNID.</t>
  </si>
  <si>
    <t>MATERIAL</t>
  </si>
  <si>
    <t>EMAIL:</t>
  </si>
  <si>
    <t xml:space="preserve">MÃO DE OBRA </t>
  </si>
  <si>
    <t>RAZÃO SOCIAL:</t>
  </si>
  <si>
    <t>CNPJ:</t>
  </si>
  <si>
    <t>DATA DA PROPOSTA</t>
  </si>
  <si>
    <t>ITENS</t>
  </si>
  <si>
    <t>I</t>
  </si>
  <si>
    <t>OBRAS CIVIS</t>
  </si>
  <si>
    <t>FONE:</t>
  </si>
  <si>
    <t>1.1</t>
  </si>
  <si>
    <t>1.2</t>
  </si>
  <si>
    <t>BDI</t>
  </si>
  <si>
    <t>PLANILHA DE ORÇAMENTO</t>
  </si>
  <si>
    <t>ENDEREÇO:</t>
  </si>
  <si>
    <t>PROPONENTE</t>
  </si>
  <si>
    <t>PROPOSTA</t>
  </si>
  <si>
    <t>5.1</t>
  </si>
  <si>
    <t>5.2</t>
  </si>
  <si>
    <t>5.3</t>
  </si>
  <si>
    <t>m²</t>
  </si>
  <si>
    <t>m³</t>
  </si>
  <si>
    <t>2.1</t>
  </si>
  <si>
    <t>2.2</t>
  </si>
  <si>
    <t>x,xx</t>
  </si>
  <si>
    <t>3.1</t>
  </si>
  <si>
    <t>LOTE ÚNICO</t>
  </si>
  <si>
    <t>1.3</t>
  </si>
  <si>
    <t>2.3</t>
  </si>
  <si>
    <t>1.4</t>
  </si>
  <si>
    <t>ADMINISTRAÇÃO DE OBRA</t>
  </si>
  <si>
    <t>PROGRAMAÇÃO VISUAL EXTERNA E INTERNA</t>
  </si>
  <si>
    <t>DIVERSOS</t>
  </si>
  <si>
    <t>LIMPEZA E VISTORIA FINAL</t>
  </si>
  <si>
    <t>REVESTIMENTOS / ACABAMENTOS</t>
  </si>
  <si>
    <t>ART - Anotação de Responsabilidade Técnica - Faixa 03 -  Contratos acima de R$ 15.000,01</t>
  </si>
  <si>
    <r>
      <t xml:space="preserve"> m</t>
    </r>
    <r>
      <rPr>
        <vertAlign val="superscript"/>
        <sz val="8"/>
        <color theme="1"/>
        <rFont val="Arial"/>
        <family val="2"/>
      </rPr>
      <t>2</t>
    </r>
  </si>
  <si>
    <t xml:space="preserve"> un</t>
  </si>
  <si>
    <t>3.2</t>
  </si>
  <si>
    <t>4.1</t>
  </si>
  <si>
    <t>4.2</t>
  </si>
  <si>
    <t>4.3</t>
  </si>
  <si>
    <t>6.1</t>
  </si>
  <si>
    <t>6.2</t>
  </si>
  <si>
    <t>6.3</t>
  </si>
  <si>
    <t>7.1</t>
  </si>
  <si>
    <t>Chapisco interno/externo, com argamassa de cimento e areia sem peneirar, traço 1:3, e=5mm</t>
  </si>
  <si>
    <t>Emassamento de superfície, 02 demãos de massa acrílica</t>
  </si>
  <si>
    <t>Limpeza permanente da obra (um servente em tempo integral, ferramental e material de limpeza)</t>
  </si>
  <si>
    <t xml:space="preserve"> mês</t>
  </si>
  <si>
    <t>un</t>
  </si>
  <si>
    <t>Destinação de resíduos com entrega de Manifesto de Transporte de Resíduos e o Recibo de Destinação de Resíduos por empresa licensiada</t>
  </si>
  <si>
    <t>Plano de Gerenciamento de Resíduos da Construção Civil – PGRCC</t>
  </si>
  <si>
    <t>Limpeza de fachada/muro/alvenaria com hidrojato</t>
  </si>
  <si>
    <t>SERVIÇOS PRELIMINARES / INSTALAÇÕES PROVISÓRIAS</t>
  </si>
  <si>
    <t>8.1</t>
  </si>
  <si>
    <t>Administração da obra direta no local - 3% do custo total da obra até 250m²</t>
  </si>
  <si>
    <t>Pintura acrílica, 02 demãos, sem emassamento sobre alvenarias internas/externas</t>
  </si>
  <si>
    <t>Bobina com 100m de Plástico bolha de 130cm para embalagem dos materiais, logos e equipamentos</t>
  </si>
  <si>
    <t>Limpeza fina e verificação final da obra</t>
  </si>
  <si>
    <t xml:space="preserve">Emboço para parede interna ou externa, com argamassa de cimento, cal e areia, traço 1:2:10, e=20mm </t>
  </si>
  <si>
    <t xml:space="preserve">Reboco para parede interna ou externa, com argamassa de cimento, cal e areia peneirada, traço 1:1:6, e=5mm </t>
  </si>
  <si>
    <r>
      <t xml:space="preserve">4. CONDIÇÕES DE PAGAMENTO: </t>
    </r>
    <r>
      <rPr>
        <sz val="10"/>
        <rFont val="Calibri"/>
        <family val="2"/>
        <scheme val="minor"/>
      </rPr>
      <t>Após aceite do objeto contratado, até o dia 15 do mês subsequente à apresentação da nota fiscal correspondente.</t>
    </r>
  </si>
  <si>
    <t>Transporte de materiais, equipamentos, programação visual e mobiliário - 10km</t>
  </si>
  <si>
    <t>8.2</t>
  </si>
  <si>
    <t>REMOÇÃO</t>
  </si>
  <si>
    <t>II</t>
  </si>
  <si>
    <t>INFRAESTRUTURA ELÉTRICA</t>
  </si>
  <si>
    <t>m</t>
  </si>
  <si>
    <t>1.5</t>
  </si>
  <si>
    <t>1.6</t>
  </si>
  <si>
    <t>1.7</t>
  </si>
  <si>
    <t>1.8</t>
  </si>
  <si>
    <t>1.9</t>
  </si>
  <si>
    <t>KIT ATM BANRISUL</t>
  </si>
  <si>
    <t xml:space="preserve"> - Eletroímã 150Kgf com Sensor</t>
  </si>
  <si>
    <t xml:space="preserve"> - Fonte de alimentação com carregador flutuante de bateria</t>
  </si>
  <si>
    <t>Bateria selada 12V 7Ah</t>
  </si>
  <si>
    <t>Cilindro contato elétrico pacri - segredos iguais com segredo 3212 padrão Banrisul</t>
  </si>
  <si>
    <t>2.4</t>
  </si>
  <si>
    <t xml:space="preserve"> - Kit de Suportes de fixação para porta de Alumínio ou vidro temperado.</t>
  </si>
  <si>
    <t>Andaime metálico de encaixe, tipo torre - locação mensal</t>
  </si>
  <si>
    <t>2.1.1</t>
  </si>
  <si>
    <t>2.1.2</t>
  </si>
  <si>
    <t>2.1.3</t>
  </si>
  <si>
    <t>2.1.4</t>
  </si>
  <si>
    <t>Remoção de pórtico de acesso, incluindo transporte para Bagergs para descaracterização</t>
  </si>
  <si>
    <t>Eletroduto ferro diâmetro 25 mm.  Para instalação ponto de rede na sala do Nobreak, próximo ao equipamento Nobreak.</t>
  </si>
  <si>
    <t>3.3</t>
  </si>
  <si>
    <t>3.4</t>
  </si>
  <si>
    <t>3.5</t>
  </si>
  <si>
    <t>3.6</t>
  </si>
  <si>
    <t>3.7</t>
  </si>
  <si>
    <t>3.8</t>
  </si>
  <si>
    <t>Pintura a óleo ou esmalte sintético em esquadria metálica, 02 demãos</t>
  </si>
  <si>
    <t>7.2</t>
  </si>
  <si>
    <t>5.4</t>
  </si>
  <si>
    <t>Revisar forro acústico de Fibra Mineral Removível, modulação 625x1250x13mm, idem existente</t>
  </si>
  <si>
    <t>5.5</t>
  </si>
  <si>
    <t>5.6</t>
  </si>
  <si>
    <t>5.7</t>
  </si>
  <si>
    <t>5.8</t>
  </si>
  <si>
    <t>5.9</t>
  </si>
  <si>
    <t>7.3</t>
  </si>
  <si>
    <t>6.4</t>
  </si>
  <si>
    <t>4.4</t>
  </si>
  <si>
    <t>cj</t>
  </si>
  <si>
    <t>6.5</t>
  </si>
  <si>
    <r>
      <t xml:space="preserve">Cabo de cobre unipolar </t>
    </r>
    <r>
      <rPr>
        <b/>
        <sz val="10"/>
        <rFont val="Calibri"/>
        <family val="2"/>
        <scheme val="minor"/>
      </rPr>
      <t>#2,5mm²</t>
    </r>
    <r>
      <rPr>
        <sz val="10"/>
        <rFont val="Calibri"/>
        <family val="2"/>
        <scheme val="minor"/>
      </rPr>
      <t xml:space="preserve"> flexível HF (Não Halogenado), 70°C  450/750V AFUMEX, AFITOX ou similar </t>
    </r>
  </si>
  <si>
    <t>unid.</t>
  </si>
  <si>
    <t xml:space="preserve"> m</t>
  </si>
  <si>
    <t>Disjuntor monopolar 4,5kA, curva C - 20A - tipo 5SX1 Siemens ou equivalente</t>
  </si>
  <si>
    <r>
      <t xml:space="preserve">Canaleta metálica branca </t>
    </r>
    <r>
      <rPr>
        <b/>
        <sz val="10"/>
        <rFont val="Calibri"/>
        <family val="2"/>
        <scheme val="minor"/>
      </rPr>
      <t>"X".</t>
    </r>
  </si>
  <si>
    <r>
      <t xml:space="preserve">Derivação saída 2 eletrodutos 1" p/Canaleta metálica branca </t>
    </r>
    <r>
      <rPr>
        <b/>
        <sz val="10"/>
        <rFont val="Calibri"/>
        <family val="2"/>
        <scheme val="minor"/>
      </rPr>
      <t>"X"</t>
    </r>
  </si>
  <si>
    <r>
      <t xml:space="preserve">Tampa terminal para canaleta metálica branca </t>
    </r>
    <r>
      <rPr>
        <b/>
        <sz val="10"/>
        <rFont val="Calibri"/>
        <family val="2"/>
        <scheme val="minor"/>
      </rPr>
      <t>"X"</t>
    </r>
  </si>
  <si>
    <t xml:space="preserve">Eletroduto ferro diâmetro 25 mm. </t>
  </si>
  <si>
    <t>Caixa de passagem condulete diâm. 25 mm com tampa cega.</t>
  </si>
  <si>
    <r>
      <t xml:space="preserve">Cabo UTP, 4 pares 24AWG LSZH  para rede Lógica (Não Halogenado) - </t>
    </r>
    <r>
      <rPr>
        <b/>
        <sz val="10"/>
        <rFont val="Calibri"/>
        <family val="2"/>
        <scheme val="minor"/>
      </rPr>
      <t>Categoria 5e.</t>
    </r>
  </si>
  <si>
    <t>Conector RJ45 Macho Cat. 5e para crimpar cabo no Rack e ligar direto ao Switch.</t>
  </si>
  <si>
    <t>Patch cord azul 1,5 mts para o nobreak.</t>
  </si>
  <si>
    <r>
      <t xml:space="preserve">Porta Equipamento para canaleta metálica branca </t>
    </r>
    <r>
      <rPr>
        <b/>
        <sz val="10"/>
        <rFont val="Calibri"/>
        <family val="2"/>
        <scheme val="minor"/>
      </rPr>
      <t>"X"</t>
    </r>
    <r>
      <rPr>
        <sz val="10"/>
        <rFont val="Calibri"/>
        <family val="2"/>
        <scheme val="minor"/>
      </rPr>
      <t xml:space="preserve"> para DOIS módulos em ABS com DUAS tomadas tipo bloco NBR 20A  </t>
    </r>
    <r>
      <rPr>
        <b/>
        <sz val="10"/>
        <rFont val="Calibri"/>
        <family val="2"/>
        <scheme val="minor"/>
      </rPr>
      <t>AZUL</t>
    </r>
    <r>
      <rPr>
        <sz val="10"/>
        <rFont val="Calibri"/>
        <family val="2"/>
        <scheme val="minor"/>
      </rPr>
      <t>.</t>
    </r>
  </si>
  <si>
    <t>3.9</t>
  </si>
  <si>
    <t>Patch cord T-568A, Azul 2,5mts</t>
  </si>
  <si>
    <t>3.10</t>
  </si>
  <si>
    <t>Patch Cord 2,5m Azul (Conexão da CPU da TV Corporativa)</t>
  </si>
  <si>
    <t>4.5</t>
  </si>
  <si>
    <t>4.6</t>
  </si>
  <si>
    <t>SERVIÇOS COMPLEMENTARES ELÉTRICA/AUTOMAÇÃO/TELEFÔNICO</t>
  </si>
  <si>
    <t xml:space="preserve"> </t>
  </si>
  <si>
    <r>
      <t xml:space="preserve">Certificação dos Cabos de Rede UTP </t>
    </r>
    <r>
      <rPr>
        <b/>
        <sz val="10"/>
        <rFont val="Calibri"/>
        <family val="2"/>
        <scheme val="minor"/>
      </rPr>
      <t>Cat. 5e</t>
    </r>
  </si>
  <si>
    <r>
      <t xml:space="preserve">Lâmpada tubular LED T8 18W, com difusor em policarbonato leitoso anti-ofuscamento, 18W </t>
    </r>
    <r>
      <rPr>
        <b/>
        <sz val="10"/>
        <rFont val="Calibri"/>
        <family val="2"/>
        <scheme val="minor"/>
      </rPr>
      <t>(1200mm/2000lm)</t>
    </r>
    <r>
      <rPr>
        <sz val="10"/>
        <rFont val="Calibri"/>
        <family val="2"/>
        <scheme val="minor"/>
      </rPr>
      <t xml:space="preserve">, </t>
    </r>
    <r>
      <rPr>
        <b/>
        <u/>
        <sz val="10"/>
        <rFont val="Calibri"/>
        <family val="2"/>
        <scheme val="minor"/>
      </rPr>
      <t>4000K</t>
    </r>
    <r>
      <rPr>
        <sz val="10"/>
        <rFont val="Calibri"/>
        <family val="2"/>
        <scheme val="minor"/>
      </rPr>
      <t xml:space="preserve"> branco neutro, IRC&gt;80, FP 0,95, IP 40, 25.000h, ângulo de abertura de 125°, cabeçeira em policarbonato branco anti-uv e anti-chamas, 127/220V, base G-13, modelo TUBO LED HF BL-168 HF 9W da INTRAL, garantia 2 anos, ou similar. (Máscaras dos Cashes)  </t>
    </r>
  </si>
  <si>
    <t>Suporte soquete G-13 para lâmpadas T8 em policarbonato com tratamento anti-uv, tipo engate rápido com rotor de segurança, contatos em bronze fosforoso, anti-vibratório, marca LALUX modelo T8 (www.targetiluminação.com.br), LUMIN G13 (www.ginawa.com), ou equivalente.</t>
  </si>
  <si>
    <t>Retirada de lâmpadas fluorescentes tubulares de 32W e reatores, acondicionar e entregar na BAGERGS</t>
  </si>
  <si>
    <t>Caixa de passagem condulete diâm. 25 mm com tampa e com RJ45 Fêmea. Para infraestrutura do PL Nobreak e PL Cofre.</t>
  </si>
  <si>
    <r>
      <t>Cabo para alarme  CCI de 10 vias na cor branca em PVC, condutores de bitola 0,5mm2 em cobre eletrolítico estanhados, isolação PVC  cores sólidas. (</t>
    </r>
    <r>
      <rPr>
        <u/>
        <sz val="10"/>
        <rFont val="Calibri"/>
        <family val="2"/>
        <scheme val="minor"/>
      </rPr>
      <t>Para interligação do DG de entrada ao Rack das Operadoras</t>
    </r>
    <r>
      <rPr>
        <sz val="10"/>
        <rFont val="Calibri"/>
        <family val="2"/>
        <scheme val="minor"/>
      </rPr>
      <t>).</t>
    </r>
  </si>
  <si>
    <t>Retirar DG Automação e transferir cabo de entrada para dentro do Rack das Operadoras</t>
  </si>
  <si>
    <t>Conjunto de 10 (5+5) metros de cabo coaxial 75 Ohms na cor preta RF75 0,4/2,5 com conector tipo BNC reto com solda e conector tipo BNC angular com rosca e solda (mini)</t>
  </si>
  <si>
    <t>ILUMINAÇÃO, TOMADAS E ILUMINAÇÃO DE EMERGÊNCIA</t>
  </si>
  <si>
    <t>Eletroduto ferro diâmetro 25 mm pintado de branco</t>
  </si>
  <si>
    <t>Caixa de passagem c/ tampa cega tipo condulete diam 25mm pintado de branco</t>
  </si>
  <si>
    <t>KIT ATM BANRISUL COMPOSTO POR:</t>
  </si>
  <si>
    <r>
      <rPr>
        <sz val="10"/>
        <rFont val="Calibri"/>
        <family val="2"/>
        <scheme val="minor"/>
      </rPr>
      <t xml:space="preserve">Eletrocalha metálica LISA 100x100mm,  chapa #24 </t>
    </r>
    <r>
      <rPr>
        <b/>
        <sz val="10"/>
        <rFont val="Calibri"/>
        <family val="2"/>
        <scheme val="minor"/>
      </rPr>
      <t>PINTADA DE BRANCO</t>
    </r>
  </si>
  <si>
    <r>
      <t xml:space="preserve">Tampa para eletrocalha 100mm </t>
    </r>
    <r>
      <rPr>
        <b/>
        <sz val="10"/>
        <rFont val="Calibri"/>
        <family val="2"/>
        <scheme val="minor"/>
      </rPr>
      <t>PINTADA DE BRANCO</t>
    </r>
  </si>
  <si>
    <t>Divisor em "L" liso para eletrocalha 100x100mm</t>
  </si>
  <si>
    <t>Suporte suspensão duplo tirante 3/8" para eletrocalha 100x100mm</t>
  </si>
  <si>
    <t>Curva horizontal 90° para eletrocalha 100x100mm</t>
  </si>
  <si>
    <t>Emenda interna tipo "U" p/ eletrocalha 100x100mm</t>
  </si>
  <si>
    <t>Terminal de fechamento p/ eletrocalha 100x100mm</t>
  </si>
  <si>
    <t>Conector RJ45 Macho Cat. 5e para crimpar cabo no rack e ligar direto ao Switch.</t>
  </si>
  <si>
    <t>TV CORPORATIVA NA PLATAFORMA E PONTO ELÉTRICO PARA CONTADOR DE CÉDULAS</t>
  </si>
  <si>
    <t>5.10</t>
  </si>
  <si>
    <t>5.11</t>
  </si>
  <si>
    <t>Transferir DG de entrada para a retaguarda dos Cashes</t>
  </si>
  <si>
    <t>Regularização desempenada de piso com argamassa de cimento e areia, traço 1:3, e=3cm (retaguarda ATM)</t>
  </si>
  <si>
    <t>Remoção de porta de divisória, sem reaproveitamento</t>
  </si>
  <si>
    <t>7.4</t>
  </si>
  <si>
    <t>7.5</t>
  </si>
  <si>
    <t>Remoção de testeira da fachada, incluindo trannsporte para Bagergs para descaracterização</t>
  </si>
  <si>
    <t>Remoção de bandeira da fachada, incluindo trannsporte para Bagergs para descaracterização</t>
  </si>
  <si>
    <t>Remoção de esquadria metálica sem reaproveitamento (brise da fachada)</t>
  </si>
  <si>
    <t>Brise de alumínio Luxalon, externo, modelo SL4 (ou H2), painel 84R, ou similar, colocado</t>
  </si>
  <si>
    <t>Remoção de divisória leve</t>
  </si>
  <si>
    <t>Divisória leve, ref. Eucatex Divilux UV, e=35 mm, cor branco max, completa, tipo PN1/PN2 (painéis cegos)</t>
  </si>
  <si>
    <t>Porta interna para divisória leve, ref. Eucatex Divilux UV, e=35 mm, cor branco max, com ferragens</t>
  </si>
  <si>
    <t>Divisória leve, ref. Eucatex Divilux UV, e=35 mm, cor cristal, completa, tipo PN1/PN2 (painéis cegos)</t>
  </si>
  <si>
    <t>PINTURA / FORRO</t>
  </si>
  <si>
    <t>Primer anticorrosivo e antioxidante para aplicação em superfícies metálicas, 02 demãos (porta de ferro e grade de acesso aos fundos)</t>
  </si>
  <si>
    <t>III</t>
  </si>
  <si>
    <t>INSTALAÇÕES MECÂNICAS</t>
  </si>
  <si>
    <t>Unid.</t>
  </si>
  <si>
    <t>Conj.</t>
  </si>
  <si>
    <t xml:space="preserve">Fornecimento e instalação de Caixa de Ventilação e Filtragem com Tomada de ar exterior com vazão 380m3/h incluindo ventilador de baixo ruído sonoro Pressão estática 10 mmca, 220V -1F -60 Hz. Deve possuir grelha externa ( veneziana externa) de alumínio com Pingadeira(para evitar entrada de chuva), veneziana interna de alumínio na cor Branca, aletas espaçadas com no mínimo 20 mm, tela de proteção, filtro G4 (com acesso para troca e/ou limpeza do filtro) e grade com tela antipássaro,medidas altura 250 mm x largura x 250 mm x profundidade 300mm . Executar grade de segurança.                                                                                                                              OBS: Deve ser interligada com a evaporadora de ar condicionado Split Piso Teto correspondente para a renovação de ar ser acionada juntamente com o equipamento de ar condicionado. Executar grade de segurança.                                                                                                                                                                                                                                          REF.: Modelo  VENTIBEC CG da BECKINS, ou equivalente. </t>
  </si>
  <si>
    <t>Desinstalação de Piso Teto 18000 Btu/h oxidado/corroído pela maresia conforme laudo da empresa mantenedora dos equipamentos de ar condicionado. Fazer o descarte conforme normas ambientais.</t>
  </si>
  <si>
    <t>Desinstalação de Hi-wall 12000 Btu/h oxidado/corroído pela maresia conforme laudo da empresa mantenedora dos equipamentos de ar condicionado. Fazer o descarte conforme normas ambientais.</t>
  </si>
  <si>
    <r>
      <t xml:space="preserve">1. OBJETO: </t>
    </r>
    <r>
      <rPr>
        <sz val="10"/>
        <rFont val="Calibri"/>
        <family val="2"/>
        <scheme val="minor"/>
      </rPr>
      <t>PRESTAÇÃO DE SERVIÇO DE MANUTENÇÃO PREDIAL CIVIL, MECÂNICO, ELÉTRICO E LÓGICO - AG XANGRI-LÁ</t>
    </r>
  </si>
  <si>
    <t>TOTAL GERAL</t>
  </si>
  <si>
    <t>TOTAL COM BDI</t>
  </si>
  <si>
    <t>SUBTOTAL INSTALAÇÕES MECÂNICAS</t>
  </si>
  <si>
    <t>SUBTOTAL INFRAESTRUTURA ELÉTRICA</t>
  </si>
  <si>
    <t>SUBTOTAL OBRAS CIVIS</t>
  </si>
  <si>
    <r>
      <t xml:space="preserve">2. ENDEREÇO DE EXECUÇÃO/ENTREGA: </t>
    </r>
    <r>
      <rPr>
        <sz val="10"/>
        <rFont val="Calibri"/>
        <family val="2"/>
        <scheme val="minor"/>
      </rPr>
      <t>Av. Paraguassú, 1164 - Xangrilá/RS.</t>
    </r>
  </si>
  <si>
    <t>Contrato</t>
  </si>
  <si>
    <r>
      <t xml:space="preserve">Tomada tipo bloco NBR 20A, </t>
    </r>
    <r>
      <rPr>
        <b/>
        <sz val="10"/>
        <rFont val="Calibri"/>
        <family val="2"/>
        <scheme val="minor"/>
      </rPr>
      <t xml:space="preserve">PRETA </t>
    </r>
    <r>
      <rPr>
        <sz val="10"/>
        <rFont val="Calibri"/>
        <family val="2"/>
        <scheme val="minor"/>
      </rPr>
      <t>(Identificar com EExx conforme circuito existente em adesivo em polisester autocolante fundido branco e letras pretas).</t>
    </r>
  </si>
  <si>
    <t>ADEQUAÇÕES DA SALA DO NOBREAK, PONTO LÓGICO NOBREAK E COFRE</t>
  </si>
  <si>
    <t>Caixa Passagem Eletrica Tigre 30cm Sobrepor - Cpt30 - Tigre ou similar (Para armazenar os cabos)</t>
  </si>
  <si>
    <t>Quadro distribuição PVC, Sobrepor, para 4 disjuntores com tampa de acrílico - WEG ou similar</t>
  </si>
  <si>
    <t>Abraçadeiras de Velcro 16mm Hellerman ou similar para amarração para eletroduto cordoado (20 unidades).</t>
  </si>
  <si>
    <t>Prateleira de ferro para adaptar ao Rack de Baterias. Instalar na parte de cima onde vai o Nobreak.</t>
  </si>
  <si>
    <t>Transferir Nobreak para Armário de bateriais na primeira prateleira.</t>
  </si>
  <si>
    <t>4.7</t>
  </si>
  <si>
    <t>4.8</t>
  </si>
  <si>
    <t>4.9</t>
  </si>
  <si>
    <t>4.10</t>
  </si>
  <si>
    <t>4.11</t>
  </si>
  <si>
    <t>4.12</t>
  </si>
  <si>
    <t>Cabo UTP, 4 pares 24AWG LSZH  para rede Lógica (Não Halogenado) - Categoria 5e. Para instalação ponto de rede na sala do Nobreak e PL Cofre.</t>
  </si>
  <si>
    <t>CIRCUITO ESTABILIZADO SUPER FULL E TROCA DE ELETROCALHA PLATAFORMA</t>
  </si>
  <si>
    <t>Refletor Holofote Branco tipo LED de SOBREPOR  - 1x30W/220V. (Extremo da marquise)</t>
  </si>
  <si>
    <t>Módulo Autônomo de emergência com dois faróis de 32 Led´s cada com bateria 12V-7Ah c/ suporte metálico p/ fixação da bateria. Trocar por queimadados e descartar.</t>
  </si>
  <si>
    <t>Fornecimento e instalação completa de Unidade condicionadora tipo mini split, evaporadora modelo Teto Inverter ciclo reverso, capacidade nominal 24.000 Btu/h, 220V 1F, Selo PROCEL categoria "A" de eficiência energética. Fluído refrigerante isento de cloro (HFC). Serpentinas de cobre e aletas com tratamento anticorrosivo GOLD FIN (Goldenfin, Gold coated, aletas douradas), BLUE FIN, BLACKFin ou outro similar especificado no produto para proteção contra a oxidação(corrosão) da maresia. Incluíndo rede frigorígena nova de cobre ( cobre flexível de rolo "sem emendas"), isolamento térmico de borracha elastomérica, solda, nitrogênio, alto-vácuo, calços antivibração, complemento de fluido refrigerante, suporte interno e externo, teste de partida, acessórios diversos para fixação,  interligação a rede de drenagem(com isolamento térmico), adequação no ponto elétrico, adequação no dreno (interligação a rede de drenagem com isolamento térmico), adequações civis necessárias. Acionamento por controle remoto sem fio.                                                                                                                                                                  Ref. Modelo GTH24D3FI (evaporadora) e GUHD24ND3FO (condensadora) serpentina de cobre com proteção Bluefin e Goldenfin da GREE ou Equivalente</t>
  </si>
  <si>
    <t xml:space="preserve"> Desinstalação, identificação, embalagem e transporte até a BAGERGS - Canoas (Patrimonial Banrisul) da evaporadora de equipamento self contained de 15 TR. A evaporadora Self 15 TR está na Plataforma de Atendimento (andar Térreo) na Sala de Máquinas.                                                                                                                                                                                                                OBS: A condensadora oxidada/corroída pela maresia deve ser descartada conforme normas ambientais.</t>
  </si>
  <si>
    <t>1.10</t>
  </si>
  <si>
    <t xml:space="preserve"> Desinstalação, identificação, embalagem e transporte até a BAGERGS - Canoas (Patrimonial Banrisul) da evaporadora de equipamento self contained de 7,5 TR. A evaporadora Self 7,5 TR está na Retaguarda dos Cashes na Sala de Autoatendimento.                                                                                                                                                     OBS: A condensadora oxidada/corroída pela maresia deve ser descartada conforme normas ambientais.</t>
  </si>
  <si>
    <t>1.11</t>
  </si>
  <si>
    <t>1.12</t>
  </si>
  <si>
    <t>1.13</t>
  </si>
  <si>
    <t>Desinstalar exaustor da Sala de Nobreak oxidado/corroído pela maresia. Descarte conforme normas ambientais</t>
  </si>
  <si>
    <t>1.14</t>
  </si>
  <si>
    <t>Desinstalar exaustor dos sanitários oxidado/corroído pela maresia. Descarte conforme normas ambientais</t>
  </si>
  <si>
    <t>037/2022</t>
  </si>
  <si>
    <t>Desmontagem KIT ATM Automatiza completo, 02 botoeiras, bateria 12V e chave pacri. Embalar com plastibolha, encaixotar em caixa de papelão e identificar todo o material. Acondicionados adequadamente para serem transportados e entregues em nosso depósito na BAGERGS,(Av. Getúlio Vargas, 8.201 - Canoas/RS).</t>
  </si>
  <si>
    <t>Eletroduto Flexível com alma de aço revestimento PVC com boxes- Sealtube - 1/2 " (interligação da Caixa de passagem ao CD das baterias)</t>
  </si>
  <si>
    <t>Letra caixa testeira</t>
  </si>
  <si>
    <t>conj</t>
  </si>
  <si>
    <t>Testeiras em placa ACM (revestimento liso e quina vazada)</t>
  </si>
  <si>
    <t>Coluna iluminada do acesso (antigo "pórtico"), dimensões 210x40x25cm</t>
  </si>
  <si>
    <t>Pórtico "goleira" em L</t>
  </si>
  <si>
    <t xml:space="preserve">Enc. Sociais - SINAPI-RS OUT/2021 </t>
  </si>
  <si>
    <r>
      <t xml:space="preserve">3. PRAZO DE EXECUÇÃO/ENTREGA: </t>
    </r>
    <r>
      <rPr>
        <sz val="10"/>
        <rFont val="Calibri"/>
        <family val="2"/>
        <scheme val="minor"/>
      </rPr>
      <t>45 dias corridos</t>
    </r>
  </si>
  <si>
    <t xml:space="preserve"> CUSTOS UNITÁRIOS</t>
  </si>
  <si>
    <t>CUSTO TOTAL</t>
  </si>
  <si>
    <t xml:space="preserve"> - 01 Botoeira de acionamento Preta (NF) (interno) - Retirar botoeira amarela superior e instalar botoeira preta em série com a chave pacri</t>
  </si>
  <si>
    <t>Caixa de passagem condulete diâm. 25 mm com tampa cega.  instalar ponto de rede na sala do Nobreak, próximo ao equipamento Nobreak</t>
  </si>
  <si>
    <r>
      <t>Fornecimento e instalação completa de Unidade condicionadora tipo split modular ( Splitão) VRF Inverter ciclo reverso(refrigeração e aquecimento), evaporadora capacidade nominal 15 TR (180.000 Btu/h) 220V- 3F- 60 Hz. Vazão de ar 10.200 m</t>
    </r>
    <r>
      <rPr>
        <vertAlign val="superscript"/>
        <sz val="10"/>
        <rFont val="Calibri"/>
        <family val="2"/>
        <scheme val="minor"/>
      </rPr>
      <t>3</t>
    </r>
    <r>
      <rPr>
        <sz val="10"/>
        <rFont val="Calibri"/>
        <family val="2"/>
        <scheme val="minor"/>
      </rPr>
      <t>/h. Fluído refrigerante isento de cloro (HFC). Condensadora VRF inverter 18 HP ciclo reverso com condensação a ar. Proteção anti corrosão. Serpentinas de cobre e aletas com tratamento anticorrosivo GOLD FIN (Goldenfin, Gold coated, aletas douradas), BLUE FIN, BLACKFin ou outro similar especificado no produto para proteção contra a oxidação(corrosão) da maresia. Incluíndo rede frigorígena nova de cobre ( cobre flexível de rolo "sem emendas"), isolamento térmico, solda, nitrogênio, alto-vácuo, calços antivibração, complemento de fluido refrigerante, suporte interno e externo, teste de partida, acessórios diversos para fixação,  interligação a rede de drenagem(com isolamento de borracha elastomérica), adequação no ponto elétrico, adequação no dreno, adequações civis necessárias. Contatora, capacitores para correção do fator de potência e quadro de energia.  Acionamento por controle Remoto com fio fornecido pelo fabricante.                                                                                                                                                                                                                                                                                                 OBS: Interligar a evaporadora à rede de dutos já existente no andar Térreo na Sala de Máquinas próximo à Plataforma de Atendimento. A evaporadora nova deve vir com os seguintes itens ( além dos acessórios necessários para o correto funcionamento do equipamento): Kit Válvula de Expansão Eletrônica , visor de líquido, filtro secador, relé de inversão de fase. 
Aquecimento será por ciclo reverso.
Ref.: 1(uma) evaporadora VRF inverter 15 TR modelo cód. RVT150CXP(módulo ventilação gás R410A família Split Modular) e cód. RTCIV150CNP(módulo trocador de calor modelo 15 família Sigma Splitão) + Unidade Condensadora VRF inverter 18 HP ciclo reverso modelo RAS180HNCELWA(condensação a ar 220V/3ph Modular Familia SideSmart VRF Side Flow Anticorrosão)+ Kit Válvula de Expansão Eletrônica  cód. DXF-20.0A1(modelo 20 - 220V/1Ph/60Hz família Sigma Splitão) + Kit Acionamento Módulo Ventilador(cód. KCO0041 Motor 3,0CV - R410A - família Split Modular) + Controle Remoto com fio  (cód. HCWA10NEGQIZ família VRF Set Free Para Sistema Funcional) da Hitachi ou equivalente</t>
    </r>
  </si>
  <si>
    <r>
      <t>Fornecimento e instalação completa de Unidade condicionadora tipo split modular ( Splitão) VRF Inverter ciclo reverso(refrigeração e aquecimento), evaporadora capacidade nominal 7,5 TR (90.000 Btu/h) 220V- 3F- 60 Hz. Vazão de ar 5400 m</t>
    </r>
    <r>
      <rPr>
        <vertAlign val="superscript"/>
        <sz val="10"/>
        <rFont val="Calibri"/>
        <family val="2"/>
        <scheme val="minor"/>
      </rPr>
      <t>3</t>
    </r>
    <r>
      <rPr>
        <sz val="10"/>
        <rFont val="Calibri"/>
        <family val="2"/>
        <scheme val="minor"/>
      </rPr>
      <t>/h. Fluído refrigerante isento de cloro (HFC). Condensadora VRF inverter 10 HP ciclo reverso com condensação a ar. Proteção anti corrosão. Serpentinas de cobre e aletas com tratamento anticorrosivo GOLD FIN (Goldenfin, Gold coated, aletas douradas), BLUE FIN, BLACKFin ou outro similar especificado no produto para proteção contra a oxidação(corrosão) da maresia. Incluíndo rede frigorígena nova de cobre ( cobre flexível de rolo "sem emendas"), isolamento térmico, solda, nitrogênio, alto-vácuo, calços antivibração, complemento de fluido refrigerante, suporte interno e externo, teste de partida, acessórios diversos para fixação,  interligação a rede de drenagem(com isolamento de borracha elastomérica), adequação no ponto elétrico, adequação no dreno, adequações civis necessárias. Contatora, capacitores para correção do fator de potência e quadro de energia. Acionamento por controle Remoto com fio fornecido pelo fabricante.                                                                                                                                                   OBS: Interligar a evaporadora à rede de dutos já existente no andar Térreo na Sala de Autoatendimento (SAA). A evaporadora nova deve vir com os seguintes itens ( além dos acessórios necessários para o correto funcionamento do equipamento): Kit Válvula de Expansão Eletrônica, visor de líquido, filtro secador, relé de inversão de fase. 
Aquecimento será por ciclo reverso.
Ref.: 1(uma) evaporadora VRF inverter 7,5 TR modelo cód. RVT075CXP(módulo ventilação gás R410A família Split Modular) e cód. RTCIV075CNP(módulo trocador de calor modelo 7,5 família Sigma Splitão) + Unidade Condensadora VRF inverter 14 HP ciclo reverso modelo RAS140HNCELWA (condensação a ar 220V/3ph modular família SideSmart VRF (Side Flow Anticorrosão)  + Kit Válvula de Expansão Eletrônica cód. DXF-10.0A1(modelo 10 - 220V/1Ph/60Hz família Sigma Splitão) + Kit Acionamento Módulo Ventilador(cód. KCO0033 Motor 1,5CV - R410A - família Split Modular) + Controle Remoto com fio para unidades internas da família VRF Set Free - Para Sistema Funcional(cód. HCWA10NEGQIZ) da Hitachi ou equivalente</t>
    </r>
  </si>
  <si>
    <t>Fornecimento e instalação completa de Unidade condicionadora tipo mini split, evaporadora modelo Hi-wall Inverter, ciclo reverso, capacidade nominal 12.000 Btu/h, 220V 1F. Selo PROCEL categoria "A" de eficiência energética. Fluído refrigerante isento de cloro (HFC). Serpentinas de cobre e aletas com tratamento anticorrosivo GOLD FIN (Goldenfin, Gold coated, aletas douradas), BLUE FIN, BLACKFin ou outro similar especificado no produto para proteção contra a oxidação(corrosão) da maresia. Incluíndo rede frigorígena nova de cobre ( cobre flexível de rolo "sem emendas"), isolamento térmico de borracha elastomérica, solda, nitrogênio, alto-vácuo, calços antivibração, complemento de fluido refrigerante, suporte interno e externo, teste de partida, acessórios diversos para fixação, adequação no ponto elétrico, adequação no dreno (interligação a rede de drenagem com isolamento térmico), adequações civis necessárias. Acionamento por controle remoto sem fio.                                                                                                                                                                                                                               Ref.: Modelo  S4NW12JA3XA.EB2GAMZ (evaporadora) e S4UW12JA3XA.EB2GAMZ (condensadora) da LG ou Equivalente</t>
  </si>
  <si>
    <t xml:space="preserve">Fornecimento e instalação de Dimmer (potenciômetro) para regulagem da velocidadede de rotação de ventilador de caixa de ventilação incluindo chave liga/desliga.. Incluindo adequações civis e elétricas. Alimentação: 220V-1F-60Hz.    OBS: Interligar na Caixa de Ventilação  REF.: Dimmer Marca Techna modelo CE-001 ou equivalente                                                                                </t>
  </si>
  <si>
    <r>
      <t xml:space="preserve">Fornecimento e instalação completa de Micro ventilador centrífugo para a Sala de Nobreak, tipo duplex com gabinete, dupla aspiração. Vazão de ar de 1.260 m³/h, ou superior, pressão disponível 12 mmca, ou superior 220V-1F-60Hz Potência 100 W com </t>
    </r>
    <r>
      <rPr>
        <b/>
        <sz val="10"/>
        <rFont val="Calibri"/>
        <family val="2"/>
        <scheme val="minor"/>
      </rPr>
      <t xml:space="preserve"> termostato de ambiente analógico rotativo ( Marca: IMIT modelo TA3 546070 ou similar). </t>
    </r>
    <r>
      <rPr>
        <sz val="10"/>
        <rFont val="Calibri"/>
        <family val="2"/>
        <scheme val="minor"/>
      </rPr>
      <t xml:space="preserve">
OBS: Verificar o modelo de exaustor já existente na Sala de Nobreak para substituir pelo mesmo modelo ou por outro exaustor compatível. Ref.: Modelo MGD 160 Marca Berliner Luft ou equivalente</t>
    </r>
  </si>
  <si>
    <t>Fornecimento e instalação completa de exaustor axial, fabricado em plástico ABS, devendo ser instalado na rede de dutos do sistema de exaustão dos sanitários. Ponto de Força 220V-1F-60Hz Potência elétrica 60 W. Vazão de ar de 300 m³/h, ou superior, nível de ruído de 47 db(a)/51 db(a), ou inferior. Pressão disponível 10 mmca, ou superior. 
OBS: Esse exaustor substituirá os exaustores do sistema de exaustão dos sanitários. REF.: Modelo Muro 150b da Multivac ou equivalente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</si>
</sst>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R$&quot;\ * #,##0.00_-;\-&quot;R$&quot;\ * #,##0.00_-;_-&quot;R$&quot;\ * &quot;-&quot;??_-;_-@_-"/>
    <numFmt numFmtId="165" formatCode="#,##0.00;[Red]#,##0.00"/>
    <numFmt numFmtId="166" formatCode="* #,##0.00\ ;\-* #,##0.00\ ;* \-#\ ;@\ "/>
  </numFmts>
  <fonts count="23" x14ac:knownFonts="1">
    <font>
      <sz val="10"/>
      <name val="MS Sans Serif"/>
    </font>
    <font>
      <sz val="11"/>
      <color theme="1"/>
      <name val="Calibri"/>
      <family val="2"/>
      <scheme val="minor"/>
    </font>
    <font>
      <sz val="11"/>
      <color theme="1"/>
      <name val="Calibri"/>
      <family val="2"/>
      <scheme val="minor"/>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9"/>
      <name val="Calibri"/>
      <family val="2"/>
      <scheme val="minor"/>
    </font>
    <font>
      <b/>
      <sz val="9"/>
      <name val="Calibri"/>
      <family val="2"/>
      <scheme val="minor"/>
    </font>
    <font>
      <sz val="10"/>
      <name val="MS Sans Serif"/>
    </font>
    <font>
      <sz val="11"/>
      <color rgb="FF000000"/>
      <name val="Calibri"/>
      <family val="2"/>
      <charset val="1"/>
    </font>
    <font>
      <vertAlign val="superscript"/>
      <sz val="8"/>
      <color theme="1"/>
      <name val="Arial"/>
      <family val="2"/>
    </font>
    <font>
      <sz val="8"/>
      <name val="Times New Roman"/>
      <family val="1"/>
    </font>
    <font>
      <sz val="11"/>
      <color rgb="FFFF0000"/>
      <name val="Calibri"/>
      <family val="2"/>
      <scheme val="minor"/>
    </font>
    <font>
      <b/>
      <u/>
      <sz val="10"/>
      <name val="Calibri"/>
      <family val="2"/>
      <scheme val="minor"/>
    </font>
    <font>
      <u/>
      <sz val="10"/>
      <name val="Calibri"/>
      <family val="2"/>
      <scheme val="minor"/>
    </font>
    <font>
      <vertAlign val="superscrip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style="medium">
        <color theme="3"/>
      </top>
      <bottom style="medium">
        <color theme="3"/>
      </bottom>
      <diagonal/>
    </border>
    <border>
      <left/>
      <right/>
      <top style="medium">
        <color theme="3"/>
      </top>
      <bottom/>
      <diagonal/>
    </border>
    <border>
      <left/>
      <right/>
      <top style="thin">
        <color theme="3"/>
      </top>
      <bottom style="thin">
        <color theme="3"/>
      </bottom>
      <diagonal/>
    </border>
    <border>
      <left/>
      <right/>
      <top style="hair">
        <color theme="3"/>
      </top>
      <bottom style="hair">
        <color theme="3"/>
      </bottom>
      <diagonal/>
    </border>
    <border>
      <left/>
      <right/>
      <top style="medium">
        <color theme="3"/>
      </top>
      <bottom style="hair">
        <color theme="3"/>
      </bottom>
      <diagonal/>
    </border>
    <border>
      <left/>
      <right/>
      <top style="hair">
        <color theme="3"/>
      </top>
      <bottom style="thin">
        <color theme="3"/>
      </bottom>
      <diagonal/>
    </border>
    <border>
      <left/>
      <right/>
      <top style="hair">
        <color theme="3"/>
      </top>
      <bottom style="medium">
        <color theme="3"/>
      </bottom>
      <diagonal/>
    </border>
    <border>
      <left/>
      <right/>
      <top style="thin">
        <color theme="3"/>
      </top>
      <bottom style="hair">
        <color theme="3"/>
      </bottom>
      <diagonal/>
    </border>
    <border>
      <left/>
      <right/>
      <top style="thin">
        <color theme="3"/>
      </top>
      <bottom/>
      <diagonal/>
    </border>
    <border>
      <left/>
      <right style="thin">
        <color theme="3"/>
      </right>
      <top style="thin">
        <color theme="3"/>
      </top>
      <bottom style="hair">
        <color theme="3"/>
      </bottom>
      <diagonal/>
    </border>
    <border>
      <left/>
      <right style="thin">
        <color theme="3"/>
      </right>
      <top style="hair">
        <color theme="3"/>
      </top>
      <bottom style="hair">
        <color theme="3"/>
      </bottom>
      <diagonal/>
    </border>
    <border>
      <left/>
      <right style="thin">
        <color theme="3"/>
      </right>
      <top style="hair">
        <color theme="3"/>
      </top>
      <bottom style="thin">
        <color theme="3"/>
      </bottom>
      <diagonal/>
    </border>
  </borders>
  <cellStyleXfs count="24">
    <xf numFmtId="0" fontId="0" fillId="0" borderId="0"/>
    <xf numFmtId="164" fontId="6" fillId="0" borderId="0" applyFont="0" applyFill="0" applyBorder="0" applyAlignment="0" applyProtection="0"/>
    <xf numFmtId="164" fontId="3" fillId="0" borderId="0" applyFont="0" applyFill="0" applyBorder="0" applyAlignment="0" applyProtection="0"/>
    <xf numFmtId="0" fontId="4" fillId="0" borderId="0">
      <alignment vertical="center"/>
    </xf>
    <xf numFmtId="0" fontId="5" fillId="0" borderId="0"/>
    <xf numFmtId="0" fontId="6" fillId="0" borderId="0"/>
    <xf numFmtId="0" fontId="3" fillId="0" borderId="0"/>
    <xf numFmtId="40" fontId="3"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6" fillId="0" borderId="0"/>
    <xf numFmtId="9" fontId="16" fillId="0" borderId="0" applyBorder="0" applyProtection="0"/>
    <xf numFmtId="166" fontId="16" fillId="0" borderId="0" applyBorder="0" applyProtection="0"/>
    <xf numFmtId="43" fontId="15" fillId="0" borderId="0" applyFont="0" applyFill="0" applyBorder="0" applyAlignment="0" applyProtection="0"/>
    <xf numFmtId="0" fontId="2" fillId="0" borderId="0"/>
    <xf numFmtId="0" fontId="18" fillId="0" borderId="0">
      <alignment vertical="top"/>
    </xf>
    <xf numFmtId="164" fontId="1" fillId="0" borderId="0" applyFont="0" applyFill="0" applyBorder="0" applyAlignment="0" applyProtection="0"/>
    <xf numFmtId="0" fontId="3" fillId="0" borderId="0">
      <alignment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0" fontId="1" fillId="0" borderId="0"/>
    <xf numFmtId="40" fontId="3" fillId="0" borderId="0" applyFont="0" applyFill="0" applyBorder="0" applyAlignment="0" applyProtection="0"/>
  </cellStyleXfs>
  <cellXfs count="95">
    <xf numFmtId="0" fontId="0" fillId="0" borderId="0" xfId="0"/>
    <xf numFmtId="0" fontId="8" fillId="0" borderId="0" xfId="0" applyFont="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14"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left" vertical="center" wrapText="1"/>
      <protection hidden="1"/>
    </xf>
    <xf numFmtId="0" fontId="9" fillId="0" borderId="0" xfId="0" applyFont="1" applyFill="1" applyAlignment="1" applyProtection="1">
      <alignment horizontal="right" vertical="center" wrapText="1"/>
      <protection hidden="1"/>
    </xf>
    <xf numFmtId="0" fontId="9" fillId="0" borderId="0" xfId="0" applyFont="1" applyFill="1" applyAlignment="1" applyProtection="1">
      <alignment horizontal="left" vertical="center" wrapText="1"/>
      <protection hidden="1"/>
    </xf>
    <xf numFmtId="2" fontId="9" fillId="0" borderId="0" xfId="0" applyNumberFormat="1" applyFont="1" applyFill="1" applyAlignment="1" applyProtection="1">
      <alignment horizontal="center" vertical="center" wrapText="1"/>
      <protection hidden="1"/>
    </xf>
    <xf numFmtId="0" fontId="9" fillId="0" borderId="0" xfId="0" applyFont="1" applyFill="1" applyAlignment="1" applyProtection="1">
      <alignment horizontal="center" vertical="center" wrapText="1"/>
      <protection hidden="1"/>
    </xf>
    <xf numFmtId="4" fontId="9" fillId="0" borderId="0" xfId="0" applyNumberFormat="1" applyFont="1" applyFill="1" applyAlignment="1" applyProtection="1">
      <alignment horizontal="right" vertical="center" wrapText="1"/>
      <protection hidden="1"/>
    </xf>
    <xf numFmtId="10" fontId="13" fillId="2" borderId="4" xfId="0" applyNumberFormat="1" applyFont="1" applyFill="1" applyBorder="1" applyAlignment="1" applyProtection="1">
      <alignment horizontal="right" vertical="center" wrapText="1"/>
      <protection hidden="1"/>
    </xf>
    <xf numFmtId="10" fontId="13" fillId="2" borderId="4" xfId="0" applyNumberFormat="1" applyFont="1" applyFill="1" applyBorder="1" applyAlignment="1" applyProtection="1">
      <alignment horizontal="right" vertical="center" wrapText="1"/>
      <protection locked="0"/>
    </xf>
    <xf numFmtId="0" fontId="12" fillId="2" borderId="0" xfId="0" applyFont="1" applyFill="1" applyBorder="1" applyAlignment="1" applyProtection="1">
      <alignment horizontal="right" vertical="center" wrapText="1"/>
      <protection hidden="1"/>
    </xf>
    <xf numFmtId="165" fontId="7" fillId="2" borderId="3" xfId="0" applyNumberFormat="1" applyFont="1" applyFill="1" applyBorder="1" applyAlignment="1" applyProtection="1">
      <alignment horizontal="right" vertical="center" wrapText="1"/>
      <protection hidden="1"/>
    </xf>
    <xf numFmtId="165" fontId="7" fillId="2" borderId="3" xfId="0" applyNumberFormat="1" applyFont="1" applyFill="1" applyBorder="1" applyAlignment="1" applyProtection="1">
      <alignment horizontal="left" vertical="center" wrapText="1"/>
      <protection hidden="1"/>
    </xf>
    <xf numFmtId="165" fontId="9" fillId="2" borderId="3" xfId="0" applyNumberFormat="1" applyFont="1" applyFill="1" applyBorder="1" applyAlignment="1" applyProtection="1">
      <alignment horizontal="center" vertical="center" wrapText="1"/>
      <protection hidden="1"/>
    </xf>
    <xf numFmtId="1" fontId="9" fillId="2" borderId="3" xfId="0" applyNumberFormat="1" applyFont="1" applyFill="1" applyBorder="1" applyAlignment="1" applyProtection="1">
      <alignment horizontal="right" vertical="center" wrapText="1"/>
    </xf>
    <xf numFmtId="4" fontId="7" fillId="2" borderId="3" xfId="13" applyNumberFormat="1" applyFont="1" applyFill="1" applyBorder="1" applyAlignment="1" applyProtection="1">
      <alignment horizontal="right" vertical="center" wrapText="1"/>
    </xf>
    <xf numFmtId="4" fontId="9" fillId="2" borderId="4" xfId="0" applyNumberFormat="1" applyFont="1" applyFill="1" applyBorder="1" applyAlignment="1" applyProtection="1">
      <alignment vertical="center" wrapText="1"/>
    </xf>
    <xf numFmtId="0" fontId="7" fillId="2" borderId="2" xfId="0" applyNumberFormat="1" applyFont="1" applyFill="1" applyBorder="1" applyAlignment="1" applyProtection="1">
      <alignment horizontal="left" vertical="center" wrapText="1"/>
      <protection hidden="1"/>
    </xf>
    <xf numFmtId="4" fontId="9" fillId="2" borderId="2" xfId="0" applyNumberFormat="1" applyFont="1" applyFill="1" applyBorder="1" applyAlignment="1" applyProtection="1">
      <alignment horizontal="right" vertical="center" wrapText="1"/>
      <protection hidden="1"/>
    </xf>
    <xf numFmtId="14" fontId="13" fillId="2" borderId="4" xfId="0" applyNumberFormat="1" applyFont="1" applyFill="1" applyBorder="1" applyAlignment="1" applyProtection="1">
      <alignment horizontal="right" vertical="center" wrapText="1"/>
      <protection locked="0"/>
    </xf>
    <xf numFmtId="0" fontId="19" fillId="0" borderId="0" xfId="0" applyFont="1" applyFill="1" applyAlignment="1" applyProtection="1">
      <alignment vertical="center" wrapText="1"/>
      <protection hidden="1"/>
    </xf>
    <xf numFmtId="4" fontId="7" fillId="3" borderId="1" xfId="0" applyNumberFormat="1" applyFont="1" applyFill="1" applyBorder="1" applyAlignment="1" applyProtection="1">
      <alignment horizontal="right" vertical="center" wrapText="1"/>
      <protection hidden="1"/>
    </xf>
    <xf numFmtId="0" fontId="13" fillId="2" borderId="4" xfId="0" applyNumberFormat="1" applyFont="1" applyFill="1" applyBorder="1" applyAlignment="1" applyProtection="1">
      <alignment horizontal="right" vertical="center" wrapText="1"/>
      <protection hidden="1"/>
    </xf>
    <xf numFmtId="165" fontId="9" fillId="2" borderId="3" xfId="0" applyNumberFormat="1" applyFont="1" applyFill="1" applyBorder="1" applyAlignment="1" applyProtection="1">
      <alignment horizontal="right" vertical="center" wrapText="1"/>
      <protection hidden="1"/>
    </xf>
    <xf numFmtId="165" fontId="7" fillId="2" borderId="4" xfId="0" applyNumberFormat="1" applyFont="1" applyFill="1" applyBorder="1" applyAlignment="1" applyProtection="1">
      <alignment horizontal="right" vertical="center" wrapText="1"/>
    </xf>
    <xf numFmtId="0" fontId="10" fillId="0" borderId="0" xfId="0" applyFont="1" applyAlignment="1" applyProtection="1">
      <alignment vertical="center" wrapText="1"/>
      <protection hidden="1"/>
    </xf>
    <xf numFmtId="1" fontId="9" fillId="2" borderId="9" xfId="0" applyNumberFormat="1" applyFont="1" applyFill="1" applyBorder="1" applyAlignment="1" applyProtection="1">
      <alignment horizontal="right" vertical="center" wrapText="1"/>
    </xf>
    <xf numFmtId="0" fontId="9" fillId="0" borderId="4" xfId="0" applyFont="1" applyBorder="1" applyAlignment="1" applyProtection="1">
      <alignment vertical="center" wrapText="1"/>
      <protection hidden="1"/>
    </xf>
    <xf numFmtId="1" fontId="7" fillId="2" borderId="8" xfId="0" applyNumberFormat="1" applyFont="1" applyFill="1" applyBorder="1" applyAlignment="1" applyProtection="1">
      <alignment horizontal="right" vertical="center" wrapText="1"/>
    </xf>
    <xf numFmtId="0" fontId="7" fillId="2" borderId="8" xfId="0" applyFont="1" applyFill="1" applyBorder="1" applyAlignment="1" applyProtection="1">
      <alignment horizontal="left" vertical="center" wrapText="1"/>
    </xf>
    <xf numFmtId="4" fontId="9" fillId="2" borderId="8" xfId="0" applyNumberFormat="1" applyFont="1" applyFill="1" applyBorder="1" applyAlignment="1" applyProtection="1">
      <alignment horizontal="center" vertical="center" wrapText="1"/>
      <protection hidden="1"/>
    </xf>
    <xf numFmtId="0" fontId="9" fillId="2" borderId="8" xfId="0" applyFont="1" applyFill="1" applyBorder="1" applyAlignment="1" applyProtection="1">
      <alignment horizontal="center" vertical="center" wrapText="1"/>
      <protection hidden="1"/>
    </xf>
    <xf numFmtId="4" fontId="9" fillId="2" borderId="8" xfId="0" applyNumberFormat="1" applyFont="1" applyFill="1" applyBorder="1" applyAlignment="1" applyProtection="1">
      <alignment horizontal="right" vertical="center" wrapText="1"/>
      <protection hidden="1"/>
    </xf>
    <xf numFmtId="4" fontId="9" fillId="2" borderId="11" xfId="0" applyNumberFormat="1" applyFont="1" applyFill="1" applyBorder="1" applyAlignment="1" applyProtection="1">
      <alignment vertical="center" wrapText="1"/>
    </xf>
    <xf numFmtId="4" fontId="9" fillId="2" borderId="12" xfId="0" applyNumberFormat="1" applyFont="1" applyFill="1" applyBorder="1" applyAlignment="1" applyProtection="1">
      <alignment vertical="center" wrapText="1"/>
    </xf>
    <xf numFmtId="4" fontId="9" fillId="2" borderId="6" xfId="0" applyNumberFormat="1" applyFont="1" applyFill="1" applyBorder="1" applyAlignment="1" applyProtection="1">
      <alignment vertical="center" wrapText="1"/>
    </xf>
    <xf numFmtId="0" fontId="7" fillId="0" borderId="8" xfId="0" applyFont="1" applyFill="1" applyBorder="1" applyAlignment="1" applyProtection="1">
      <alignment horizontal="left" vertical="center" wrapText="1"/>
      <protection hidden="1"/>
    </xf>
    <xf numFmtId="1" fontId="9" fillId="2" borderId="8" xfId="0" applyNumberFormat="1"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165" fontId="9" fillId="2" borderId="8" xfId="0" applyNumberFormat="1" applyFont="1" applyFill="1" applyBorder="1" applyAlignment="1" applyProtection="1">
      <alignment horizontal="right" vertical="center" wrapText="1"/>
    </xf>
    <xf numFmtId="4" fontId="9" fillId="2" borderId="10" xfId="0" applyNumberFormat="1" applyFont="1" applyFill="1" applyBorder="1" applyAlignment="1" applyProtection="1">
      <alignment vertical="center" wrapText="1"/>
    </xf>
    <xf numFmtId="0" fontId="7" fillId="2" borderId="4" xfId="0" applyFont="1" applyFill="1" applyBorder="1" applyAlignment="1" applyProtection="1">
      <alignment horizontal="right" vertical="center" wrapText="1"/>
    </xf>
    <xf numFmtId="0" fontId="7" fillId="0" borderId="4" xfId="0" applyFont="1" applyFill="1" applyBorder="1" applyAlignment="1" applyProtection="1">
      <alignment horizontal="left" vertical="center" wrapText="1"/>
      <protection hidden="1"/>
    </xf>
    <xf numFmtId="0" fontId="7" fillId="2" borderId="4" xfId="0" applyFont="1" applyFill="1" applyBorder="1" applyAlignment="1" applyProtection="1">
      <alignment horizontal="center" vertical="center" wrapText="1"/>
    </xf>
    <xf numFmtId="4" fontId="7" fillId="2" borderId="11" xfId="0" applyNumberFormat="1" applyFont="1" applyFill="1" applyBorder="1" applyAlignment="1" applyProtection="1">
      <alignment vertical="center" wrapText="1"/>
    </xf>
    <xf numFmtId="0" fontId="9" fillId="2" borderId="8" xfId="0" applyFont="1" applyFill="1" applyBorder="1" applyAlignment="1" applyProtection="1">
      <alignment horizontal="right" vertical="center" wrapText="1"/>
    </xf>
    <xf numFmtId="0" fontId="9" fillId="0" borderId="8" xfId="0" applyFont="1" applyFill="1" applyBorder="1" applyAlignment="1" applyProtection="1">
      <alignment horizontal="left" vertical="center" wrapText="1"/>
      <protection hidden="1"/>
    </xf>
    <xf numFmtId="0" fontId="14" fillId="2" borderId="5" xfId="0" applyFont="1" applyFill="1" applyBorder="1" applyAlignment="1" applyProtection="1">
      <alignment horizontal="right" vertical="center" wrapText="1"/>
      <protection hidden="1"/>
    </xf>
    <xf numFmtId="0" fontId="14" fillId="2" borderId="7" xfId="0" applyFont="1" applyFill="1" applyBorder="1" applyAlignment="1" applyProtection="1">
      <alignment horizontal="right" vertical="center" wrapText="1"/>
      <protection hidden="1"/>
    </xf>
    <xf numFmtId="0" fontId="9" fillId="2" borderId="4" xfId="0" applyFont="1" applyFill="1" applyBorder="1" applyAlignment="1" applyProtection="1">
      <alignment horizontal="right" vertical="center" wrapText="1"/>
    </xf>
    <xf numFmtId="0" fontId="9" fillId="0" borderId="4" xfId="0" applyFont="1" applyFill="1" applyBorder="1" applyAlignment="1" applyProtection="1">
      <alignment horizontal="left" vertical="center" wrapText="1"/>
      <protection hidden="1"/>
    </xf>
    <xf numFmtId="4" fontId="9" fillId="2" borderId="11" xfId="0" applyNumberFormat="1" applyFont="1" applyFill="1" applyBorder="1" applyAlignment="1" applyProtection="1">
      <alignment horizontal="right" vertical="center" wrapText="1"/>
    </xf>
    <xf numFmtId="165" fontId="9" fillId="2" borderId="4" xfId="0" applyNumberFormat="1" applyFont="1" applyFill="1" applyBorder="1" applyAlignment="1" applyProtection="1">
      <alignment horizontal="right" vertical="center" wrapText="1"/>
    </xf>
    <xf numFmtId="0" fontId="9" fillId="2" borderId="4" xfId="0" applyFont="1" applyFill="1" applyBorder="1" applyAlignment="1" applyProtection="1">
      <alignment horizontal="center" vertical="center" wrapText="1"/>
    </xf>
    <xf numFmtId="0" fontId="7" fillId="3" borderId="1" xfId="0" applyFont="1" applyFill="1" applyBorder="1" applyAlignment="1" applyProtection="1">
      <alignment horizontal="right" vertical="center" wrapText="1"/>
      <protection hidden="1"/>
    </xf>
    <xf numFmtId="4" fontId="7" fillId="2" borderId="3" xfId="0" applyNumberFormat="1" applyFont="1" applyFill="1" applyBorder="1" applyAlignment="1" applyProtection="1">
      <alignment horizontal="right" vertical="center" wrapText="1"/>
    </xf>
    <xf numFmtId="0" fontId="13" fillId="2" borderId="5"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4" fontId="14" fillId="2" borderId="6" xfId="0" applyNumberFormat="1" applyFont="1" applyFill="1" applyBorder="1" applyAlignment="1" applyProtection="1">
      <alignment horizontal="center" vertical="center" wrapText="1"/>
      <protection hidden="1"/>
    </xf>
    <xf numFmtId="165" fontId="9" fillId="2" borderId="6" xfId="0" applyNumberFormat="1" applyFont="1" applyFill="1" applyBorder="1" applyAlignment="1" applyProtection="1">
      <alignment horizontal="right" vertical="center" wrapText="1"/>
    </xf>
    <xf numFmtId="0" fontId="9" fillId="2" borderId="6" xfId="0" applyFont="1" applyFill="1" applyBorder="1" applyAlignment="1" applyProtection="1">
      <alignment horizontal="right" vertical="center" wrapText="1"/>
    </xf>
    <xf numFmtId="0" fontId="9" fillId="0" borderId="6" xfId="0" applyFont="1" applyFill="1" applyBorder="1" applyAlignment="1" applyProtection="1">
      <alignment horizontal="left" vertical="center" wrapText="1"/>
      <protection hidden="1"/>
    </xf>
    <xf numFmtId="0" fontId="9" fillId="2" borderId="6" xfId="0" applyFont="1" applyFill="1" applyBorder="1" applyAlignment="1" applyProtection="1">
      <alignment horizontal="center" vertical="center" wrapText="1"/>
    </xf>
    <xf numFmtId="0" fontId="14" fillId="2" borderId="4" xfId="0" applyFont="1" applyFill="1" applyBorder="1" applyAlignment="1" applyProtection="1">
      <alignment horizontal="right" vertical="center" wrapText="1"/>
      <protection hidden="1"/>
    </xf>
    <xf numFmtId="0" fontId="7" fillId="2" borderId="0" xfId="0" applyFont="1" applyFill="1" applyAlignment="1" applyProtection="1">
      <alignment horizontal="left" vertical="center" wrapText="1"/>
      <protection hidden="1"/>
    </xf>
    <xf numFmtId="4" fontId="14" fillId="2" borderId="4" xfId="0" applyNumberFormat="1" applyFont="1" applyFill="1" applyBorder="1" applyAlignment="1" applyProtection="1">
      <alignment horizontal="center" vertical="center" wrapText="1"/>
      <protection hidden="1"/>
    </xf>
    <xf numFmtId="4" fontId="14" fillId="2" borderId="6" xfId="0" applyNumberFormat="1" applyFont="1" applyFill="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wrapText="1"/>
      <protection hidden="1"/>
    </xf>
    <xf numFmtId="0" fontId="11" fillId="2" borderId="0" xfId="0" applyFont="1" applyFill="1" applyAlignment="1" applyProtection="1">
      <alignment horizontal="center" vertical="center" wrapText="1"/>
      <protection hidden="1"/>
    </xf>
    <xf numFmtId="0" fontId="7" fillId="2" borderId="0" xfId="0" applyFont="1" applyFill="1" applyAlignment="1" applyProtection="1">
      <alignment horizontal="left" vertical="center"/>
      <protection hidden="1"/>
    </xf>
    <xf numFmtId="0" fontId="13" fillId="2" borderId="5"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wrapText="1"/>
      <protection hidden="1"/>
    </xf>
    <xf numFmtId="2" fontId="14" fillId="2" borderId="4" xfId="0" applyNumberFormat="1" applyFont="1" applyFill="1" applyBorder="1" applyAlignment="1" applyProtection="1">
      <alignment horizontal="center" vertical="center" wrapText="1"/>
      <protection hidden="1"/>
    </xf>
    <xf numFmtId="2" fontId="14" fillId="2" borderId="6" xfId="0" applyNumberFormat="1"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right" vertical="center" wrapText="1"/>
      <protection hidden="1"/>
    </xf>
    <xf numFmtId="4" fontId="7" fillId="2" borderId="3" xfId="0" applyNumberFormat="1" applyFont="1" applyFill="1" applyBorder="1" applyAlignment="1" applyProtection="1">
      <alignment horizontal="right" vertical="center" wrapText="1"/>
    </xf>
    <xf numFmtId="4" fontId="7" fillId="2" borderId="9" xfId="0" applyNumberFormat="1" applyFont="1" applyFill="1" applyBorder="1" applyAlignment="1" applyProtection="1">
      <alignment horizontal="right" vertical="center" wrapText="1"/>
    </xf>
    <xf numFmtId="0" fontId="14" fillId="2" borderId="4" xfId="0" applyFont="1" applyFill="1" applyBorder="1" applyAlignment="1" applyProtection="1">
      <alignment horizontal="right" vertical="center" wrapText="1"/>
    </xf>
    <xf numFmtId="14" fontId="7" fillId="2" borderId="0" xfId="0" applyNumberFormat="1" applyFont="1" applyFill="1" applyBorder="1" applyAlignment="1" applyProtection="1">
      <alignment horizontal="right" vertical="center" wrapText="1"/>
    </xf>
    <xf numFmtId="4" fontId="9" fillId="2" borderId="4" xfId="0" applyNumberFormat="1" applyFont="1" applyFill="1" applyBorder="1" applyAlignment="1" applyProtection="1">
      <alignment horizontal="center" vertical="center" wrapText="1"/>
    </xf>
    <xf numFmtId="4" fontId="9" fillId="2" borderId="6" xfId="0" applyNumberFormat="1" applyFont="1" applyFill="1" applyBorder="1" applyAlignment="1" applyProtection="1">
      <alignment horizontal="center" vertical="center" wrapText="1"/>
    </xf>
    <xf numFmtId="4" fontId="7" fillId="2" borderId="4" xfId="0" applyNumberFormat="1" applyFont="1" applyFill="1" applyBorder="1" applyAlignment="1" applyProtection="1">
      <alignment horizontal="center" vertical="center" wrapText="1"/>
    </xf>
    <xf numFmtId="4" fontId="9" fillId="2" borderId="8" xfId="0" applyNumberFormat="1" applyFont="1" applyFill="1" applyBorder="1" applyAlignment="1" applyProtection="1">
      <alignment horizontal="center" vertical="center" wrapText="1"/>
    </xf>
    <xf numFmtId="0" fontId="13" fillId="2" borderId="5" xfId="0" applyFont="1" applyFill="1" applyBorder="1" applyAlignment="1" applyProtection="1">
      <alignment horizontal="left" vertical="center" wrapText="1"/>
      <protection locked="0" hidden="1"/>
    </xf>
    <xf numFmtId="165" fontId="9" fillId="2" borderId="4" xfId="0" applyNumberFormat="1" applyFont="1" applyFill="1" applyBorder="1" applyAlignment="1" applyProtection="1">
      <alignment horizontal="right" vertical="center" wrapText="1"/>
      <protection locked="0"/>
    </xf>
    <xf numFmtId="165" fontId="9" fillId="2" borderId="6" xfId="0" applyNumberFormat="1" applyFont="1" applyFill="1" applyBorder="1" applyAlignment="1" applyProtection="1">
      <alignment horizontal="right" vertical="center" wrapText="1"/>
      <protection locked="0"/>
    </xf>
    <xf numFmtId="165" fontId="9" fillId="2" borderId="8" xfId="0" applyNumberFormat="1" applyFont="1" applyFill="1" applyBorder="1" applyAlignment="1" applyProtection="1">
      <alignment horizontal="right" vertical="center" wrapText="1"/>
      <protection locked="0"/>
    </xf>
  </cellXfs>
  <cellStyles count="24">
    <cellStyle name="% 2" xfId="15"/>
    <cellStyle name="Moeda 2" xfId="1"/>
    <cellStyle name="Moeda 2 2" xfId="16"/>
    <cellStyle name="Moeda 3" xfId="2"/>
    <cellStyle name="Normal" xfId="0" builtinId="0"/>
    <cellStyle name="Normal 2" xfId="3"/>
    <cellStyle name="Normal 2 2" xfId="4"/>
    <cellStyle name="Normal 2 3" xfId="17"/>
    <cellStyle name="Normal 3" xfId="5"/>
    <cellStyle name="Normal 3 2" xfId="10"/>
    <cellStyle name="Normal 3 3" xfId="18"/>
    <cellStyle name="Normal 4" xfId="14"/>
    <cellStyle name="Normal 4 2" xfId="22"/>
    <cellStyle name="Normal 5 2" xfId="6"/>
    <cellStyle name="Porcentagem 2" xfId="11"/>
    <cellStyle name="TableStyleLight1" xfId="12"/>
    <cellStyle name="Vírgula" xfId="13" builtinId="3"/>
    <cellStyle name="Vírgula 2" xfId="7"/>
    <cellStyle name="Vírgula 3" xfId="8"/>
    <cellStyle name="Vírgula 3 2" xfId="19"/>
    <cellStyle name="Vírgula 4" xfId="9"/>
    <cellStyle name="Vírgula 4 2" xfId="20"/>
    <cellStyle name="Vírgula 5" xfId="23"/>
    <cellStyle name="Vírgula 6" xfId="21"/>
  </cellStyles>
  <dxfs count="33">
    <dxf>
      <fill>
        <patternFill>
          <bgColor rgb="FFE7EEF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7EEF5"/>
      <color rgb="FF00005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137"/>
  <sheetViews>
    <sheetView showGridLines="0" tabSelected="1" showRuler="0" zoomScale="80" zoomScaleNormal="80" zoomScaleSheetLayoutView="100" zoomScalePageLayoutView="90" workbookViewId="0">
      <selection activeCell="F22" sqref="F22"/>
    </sheetView>
  </sheetViews>
  <sheetFormatPr defaultColWidth="11.42578125" defaultRowHeight="15" x14ac:dyDescent="0.2"/>
  <cols>
    <col min="1" max="1" width="17.7109375" style="8" bestFit="1" customWidth="1"/>
    <col min="2" max="2" width="114.42578125" style="9" customWidth="1"/>
    <col min="3" max="3" width="9.42578125" style="10" bestFit="1" customWidth="1"/>
    <col min="4" max="4" width="7.140625" style="11" bestFit="1" customWidth="1"/>
    <col min="5" max="6" width="18.7109375" style="12" customWidth="1"/>
    <col min="7" max="7" width="16.28515625" style="12" bestFit="1" customWidth="1"/>
    <col min="8" max="218" width="11.42578125" style="1" customWidth="1"/>
    <col min="219" max="219" width="56.28515625" style="1" customWidth="1"/>
    <col min="220" max="16384" width="11.42578125" style="1"/>
  </cols>
  <sheetData>
    <row r="1" spans="1:227" x14ac:dyDescent="0.2">
      <c r="A1" s="74" t="s">
        <v>16</v>
      </c>
      <c r="B1" s="74"/>
      <c r="C1" s="74"/>
      <c r="D1" s="74"/>
      <c r="E1" s="74"/>
      <c r="F1" s="74"/>
      <c r="G1" s="74"/>
    </row>
    <row r="2" spans="1:227" x14ac:dyDescent="0.2">
      <c r="A2" s="74"/>
      <c r="B2" s="74"/>
      <c r="C2" s="74"/>
      <c r="D2" s="74"/>
      <c r="E2" s="74"/>
      <c r="F2" s="74"/>
      <c r="G2" s="74"/>
    </row>
    <row r="3" spans="1:227" x14ac:dyDescent="0.2">
      <c r="A3" s="69" t="s">
        <v>177</v>
      </c>
      <c r="B3" s="69"/>
      <c r="C3" s="69"/>
      <c r="D3" s="69"/>
      <c r="E3" s="68" t="s">
        <v>184</v>
      </c>
      <c r="F3" s="68"/>
      <c r="G3" s="27" t="s">
        <v>212</v>
      </c>
    </row>
    <row r="4" spans="1:227" x14ac:dyDescent="0.2">
      <c r="A4" s="75" t="s">
        <v>183</v>
      </c>
      <c r="B4" s="75"/>
      <c r="C4" s="75"/>
      <c r="D4" s="75"/>
      <c r="E4" s="68" t="s">
        <v>15</v>
      </c>
      <c r="F4" s="68"/>
      <c r="G4" s="13">
        <v>0.25</v>
      </c>
    </row>
    <row r="5" spans="1:227" x14ac:dyDescent="0.2">
      <c r="A5" s="75" t="s">
        <v>221</v>
      </c>
      <c r="B5" s="75"/>
      <c r="C5" s="75"/>
      <c r="D5" s="75"/>
      <c r="E5" s="85" t="s">
        <v>220</v>
      </c>
      <c r="F5" s="85"/>
      <c r="G5" s="14">
        <v>1.1122000000000001</v>
      </c>
    </row>
    <row r="6" spans="1:227" x14ac:dyDescent="0.2">
      <c r="A6" s="75" t="s">
        <v>65</v>
      </c>
      <c r="B6" s="75"/>
      <c r="C6" s="75"/>
      <c r="D6" s="75"/>
      <c r="E6" s="68" t="s">
        <v>8</v>
      </c>
      <c r="F6" s="68"/>
      <c r="G6" s="24"/>
    </row>
    <row r="7" spans="1:227" ht="15.75" thickBot="1" x14ac:dyDescent="0.25">
      <c r="A7" s="75"/>
      <c r="B7" s="75"/>
      <c r="C7" s="75"/>
      <c r="D7" s="75"/>
      <c r="E7" s="15"/>
      <c r="F7" s="15"/>
      <c r="G7" s="86"/>
    </row>
    <row r="8" spans="1:227" s="3" customFormat="1" ht="15.75" thickBot="1" x14ac:dyDescent="0.25">
      <c r="A8" s="78" t="s">
        <v>18</v>
      </c>
      <c r="B8" s="78"/>
      <c r="C8" s="78"/>
      <c r="D8" s="78"/>
      <c r="E8" s="78"/>
      <c r="F8" s="78"/>
      <c r="G8" s="78"/>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row>
    <row r="9" spans="1:227" s="6" customFormat="1" ht="12" x14ac:dyDescent="0.2">
      <c r="A9" s="52" t="s">
        <v>6</v>
      </c>
      <c r="B9" s="61"/>
      <c r="C9" s="52" t="s">
        <v>7</v>
      </c>
      <c r="D9" s="76"/>
      <c r="E9" s="76"/>
      <c r="F9" s="52" t="s">
        <v>12</v>
      </c>
      <c r="G9" s="91"/>
      <c r="H9" s="4"/>
      <c r="I9" s="4"/>
      <c r="J9" s="4"/>
      <c r="K9" s="4"/>
      <c r="L9" s="4"/>
      <c r="M9" s="4"/>
      <c r="N9" s="5"/>
      <c r="O9" s="4"/>
      <c r="P9" s="4"/>
      <c r="Q9" s="4"/>
      <c r="R9" s="4"/>
      <c r="S9" s="4"/>
      <c r="T9" s="4"/>
      <c r="U9" s="4"/>
      <c r="V9" s="5"/>
      <c r="W9" s="4"/>
      <c r="X9" s="4"/>
      <c r="Y9" s="4"/>
      <c r="Z9" s="4"/>
      <c r="AA9" s="4"/>
      <c r="AB9" s="4"/>
      <c r="AC9" s="4"/>
      <c r="AD9" s="5"/>
      <c r="AE9" s="4"/>
      <c r="AF9" s="4"/>
      <c r="AG9" s="4"/>
      <c r="AH9" s="4"/>
      <c r="AI9" s="4"/>
      <c r="AJ9" s="4"/>
      <c r="AK9" s="4"/>
      <c r="AL9" s="5"/>
      <c r="AM9" s="4"/>
      <c r="AN9" s="4"/>
      <c r="AO9" s="4"/>
      <c r="AP9" s="4"/>
      <c r="AQ9" s="4"/>
      <c r="AR9" s="4"/>
      <c r="AS9" s="4"/>
      <c r="AT9" s="5"/>
      <c r="AU9" s="4"/>
      <c r="AV9" s="4"/>
      <c r="AW9" s="4"/>
      <c r="AX9" s="4"/>
      <c r="AY9" s="4"/>
      <c r="AZ9" s="4"/>
      <c r="BA9" s="4"/>
      <c r="BB9" s="5"/>
      <c r="BC9" s="4"/>
      <c r="BD9" s="4"/>
      <c r="BE9" s="4"/>
      <c r="BF9" s="4"/>
      <c r="BG9" s="4"/>
      <c r="BH9" s="4"/>
      <c r="BI9" s="4"/>
      <c r="BJ9" s="5"/>
      <c r="BK9" s="4"/>
      <c r="BL9" s="4"/>
      <c r="BM9" s="4"/>
      <c r="BN9" s="4"/>
      <c r="BO9" s="4"/>
      <c r="BP9" s="4"/>
      <c r="BQ9" s="4"/>
      <c r="BR9" s="5"/>
      <c r="BS9" s="4"/>
      <c r="BT9" s="4"/>
      <c r="BU9" s="4"/>
      <c r="BV9" s="4"/>
      <c r="BW9" s="4"/>
      <c r="BX9" s="4"/>
      <c r="BY9" s="4"/>
      <c r="BZ9" s="5"/>
      <c r="CA9" s="4"/>
      <c r="CB9" s="4"/>
      <c r="CC9" s="4"/>
      <c r="CD9" s="4"/>
      <c r="CE9" s="4"/>
      <c r="CF9" s="4"/>
      <c r="CG9" s="4"/>
      <c r="CH9" s="5"/>
      <c r="CI9" s="4"/>
      <c r="CJ9" s="4"/>
      <c r="CK9" s="4"/>
      <c r="CL9" s="4"/>
      <c r="CM9" s="4"/>
      <c r="CN9" s="4"/>
      <c r="CO9" s="4"/>
      <c r="CP9" s="5"/>
      <c r="CQ9" s="4"/>
      <c r="CR9" s="4"/>
      <c r="CS9" s="4"/>
      <c r="CT9" s="4"/>
      <c r="CU9" s="4"/>
      <c r="CV9" s="4"/>
      <c r="CW9" s="4"/>
      <c r="CX9" s="5"/>
      <c r="CY9" s="4"/>
      <c r="CZ9" s="4"/>
      <c r="DA9" s="4"/>
      <c r="DB9" s="4"/>
      <c r="DC9" s="4"/>
      <c r="DD9" s="4"/>
      <c r="DE9" s="4"/>
      <c r="DF9" s="5"/>
      <c r="DG9" s="4"/>
      <c r="DH9" s="4"/>
      <c r="DI9" s="4"/>
      <c r="DJ9" s="4"/>
      <c r="DK9" s="4"/>
      <c r="DL9" s="4"/>
      <c r="DM9" s="4"/>
      <c r="DN9" s="5"/>
      <c r="DO9" s="4"/>
      <c r="DP9" s="4"/>
      <c r="DQ9" s="4"/>
      <c r="DR9" s="4"/>
      <c r="DS9" s="4"/>
      <c r="DT9" s="4"/>
      <c r="DU9" s="4"/>
      <c r="DV9" s="5"/>
      <c r="DW9" s="4"/>
      <c r="DX9" s="4"/>
      <c r="DY9" s="4"/>
      <c r="DZ9" s="4"/>
      <c r="EA9" s="4"/>
      <c r="EB9" s="4"/>
      <c r="EC9" s="4"/>
      <c r="ED9" s="5"/>
      <c r="EE9" s="4"/>
      <c r="EF9" s="4"/>
      <c r="EG9" s="4"/>
      <c r="EH9" s="4"/>
      <c r="EI9" s="4"/>
      <c r="EJ9" s="4"/>
      <c r="EK9" s="4"/>
      <c r="EL9" s="5"/>
      <c r="EM9" s="4"/>
      <c r="EN9" s="4"/>
      <c r="EO9" s="4"/>
      <c r="EP9" s="4"/>
      <c r="EQ9" s="4"/>
      <c r="ER9" s="4"/>
      <c r="ES9" s="4"/>
      <c r="ET9" s="5"/>
      <c r="EU9" s="4"/>
      <c r="EV9" s="4"/>
      <c r="EW9" s="4"/>
      <c r="EX9" s="4"/>
      <c r="EY9" s="4"/>
      <c r="EZ9" s="4"/>
      <c r="FA9" s="4"/>
      <c r="FB9" s="5"/>
      <c r="FC9" s="4"/>
      <c r="FD9" s="4"/>
      <c r="FE9" s="4"/>
      <c r="FF9" s="4"/>
      <c r="FG9" s="4"/>
      <c r="FH9" s="4"/>
      <c r="FI9" s="4"/>
      <c r="FJ9" s="5"/>
      <c r="FK9" s="4"/>
      <c r="FL9" s="4"/>
      <c r="FM9" s="4"/>
      <c r="FN9" s="4"/>
      <c r="FO9" s="4"/>
      <c r="FP9" s="4"/>
      <c r="FQ9" s="4"/>
      <c r="FR9" s="5"/>
      <c r="FS9" s="4"/>
      <c r="FT9" s="4"/>
      <c r="FU9" s="4"/>
      <c r="FV9" s="4"/>
      <c r="FW9" s="4"/>
      <c r="FX9" s="4"/>
      <c r="FY9" s="4"/>
      <c r="FZ9" s="5"/>
      <c r="GA9" s="4"/>
      <c r="GB9" s="4"/>
      <c r="GC9" s="4"/>
      <c r="GD9" s="4"/>
      <c r="GE9" s="4"/>
      <c r="GF9" s="4"/>
      <c r="GG9" s="4"/>
      <c r="GH9" s="5"/>
      <c r="GI9" s="4"/>
      <c r="GJ9" s="4"/>
      <c r="GK9" s="4"/>
      <c r="GL9" s="4"/>
      <c r="GM9" s="4"/>
      <c r="GN9" s="4"/>
      <c r="GO9" s="4"/>
      <c r="GP9" s="5"/>
      <c r="GQ9" s="4"/>
      <c r="GR9" s="4"/>
      <c r="GS9" s="4"/>
      <c r="GT9" s="4"/>
      <c r="GU9" s="4"/>
      <c r="GV9" s="4"/>
      <c r="GW9" s="4"/>
      <c r="GX9" s="5"/>
      <c r="GY9" s="4"/>
      <c r="GZ9" s="4"/>
      <c r="HA9" s="4"/>
      <c r="HB9" s="4"/>
      <c r="HC9" s="4"/>
      <c r="HD9" s="4"/>
      <c r="HE9" s="4"/>
      <c r="HF9" s="5"/>
      <c r="HG9" s="4"/>
      <c r="HH9" s="4"/>
      <c r="HI9" s="4"/>
      <c r="HJ9" s="4"/>
      <c r="HK9" s="4"/>
      <c r="HL9" s="4"/>
      <c r="HM9" s="4"/>
      <c r="HN9" s="5"/>
      <c r="HO9" s="4"/>
      <c r="HP9" s="4"/>
      <c r="HQ9" s="4"/>
      <c r="HR9" s="4"/>
      <c r="HS9" s="4"/>
    </row>
    <row r="10" spans="1:227" s="6" customFormat="1" ht="12.75" thickBot="1" x14ac:dyDescent="0.25">
      <c r="A10" s="53" t="s">
        <v>17</v>
      </c>
      <c r="B10" s="62"/>
      <c r="C10" s="53" t="s">
        <v>4</v>
      </c>
      <c r="D10" s="77"/>
      <c r="E10" s="77"/>
      <c r="F10" s="77"/>
      <c r="G10" s="77"/>
      <c r="H10" s="4"/>
      <c r="I10" s="4"/>
      <c r="J10" s="5"/>
      <c r="K10" s="5"/>
      <c r="L10" s="4"/>
      <c r="M10" s="4"/>
      <c r="N10" s="5"/>
      <c r="O10" s="5"/>
      <c r="P10" s="4"/>
      <c r="Q10" s="4"/>
      <c r="R10" s="5"/>
      <c r="S10" s="5"/>
      <c r="T10" s="4"/>
      <c r="U10" s="4"/>
      <c r="V10" s="5"/>
      <c r="W10" s="5"/>
      <c r="X10" s="4"/>
      <c r="Y10" s="4"/>
      <c r="Z10" s="5"/>
      <c r="AA10" s="5"/>
      <c r="AB10" s="4"/>
      <c r="AC10" s="4"/>
      <c r="AD10" s="5"/>
      <c r="AE10" s="5"/>
      <c r="AF10" s="4"/>
      <c r="AG10" s="4"/>
      <c r="AH10" s="5"/>
      <c r="AI10" s="5"/>
      <c r="AJ10" s="4"/>
      <c r="AK10" s="4"/>
      <c r="AL10" s="5"/>
      <c r="AM10" s="5"/>
      <c r="AN10" s="4"/>
      <c r="AO10" s="4"/>
      <c r="AP10" s="5"/>
      <c r="AQ10" s="5"/>
      <c r="AR10" s="4"/>
      <c r="AS10" s="4"/>
      <c r="AT10" s="5"/>
      <c r="AU10" s="5"/>
      <c r="AV10" s="4"/>
      <c r="AW10" s="4"/>
      <c r="AX10" s="5"/>
      <c r="AY10" s="5"/>
      <c r="AZ10" s="4"/>
      <c r="BA10" s="4"/>
      <c r="BB10" s="5"/>
      <c r="BC10" s="5"/>
      <c r="BD10" s="4"/>
      <c r="BE10" s="4"/>
      <c r="BF10" s="5"/>
      <c r="BG10" s="5"/>
      <c r="BH10" s="4"/>
      <c r="BI10" s="4"/>
      <c r="BJ10" s="5"/>
      <c r="BK10" s="5"/>
      <c r="BL10" s="4"/>
      <c r="BM10" s="4"/>
      <c r="BN10" s="5"/>
      <c r="BO10" s="5"/>
      <c r="BP10" s="4"/>
      <c r="BQ10" s="4"/>
      <c r="BR10" s="5"/>
      <c r="BS10" s="5"/>
      <c r="BT10" s="4"/>
      <c r="BU10" s="4"/>
      <c r="BV10" s="5"/>
      <c r="BW10" s="5"/>
      <c r="BX10" s="4"/>
      <c r="BY10" s="4"/>
      <c r="BZ10" s="5"/>
      <c r="CA10" s="5"/>
      <c r="CB10" s="4"/>
      <c r="CC10" s="4"/>
      <c r="CD10" s="5"/>
      <c r="CE10" s="5"/>
      <c r="CF10" s="4"/>
      <c r="CG10" s="4"/>
      <c r="CH10" s="5"/>
      <c r="CI10" s="5"/>
      <c r="CJ10" s="4"/>
      <c r="CK10" s="4"/>
      <c r="CL10" s="5"/>
      <c r="CM10" s="5"/>
      <c r="CN10" s="4"/>
      <c r="CO10" s="4"/>
      <c r="CP10" s="5"/>
      <c r="CQ10" s="5"/>
      <c r="CR10" s="4"/>
      <c r="CS10" s="4"/>
      <c r="CT10" s="5"/>
      <c r="CU10" s="5"/>
      <c r="CV10" s="4"/>
      <c r="CW10" s="4"/>
      <c r="CX10" s="5"/>
      <c r="CY10" s="5"/>
      <c r="CZ10" s="4"/>
      <c r="DA10" s="4"/>
      <c r="DB10" s="5"/>
      <c r="DC10" s="5"/>
      <c r="DD10" s="4"/>
      <c r="DE10" s="4"/>
      <c r="DF10" s="5"/>
      <c r="DG10" s="5"/>
      <c r="DH10" s="4"/>
      <c r="DI10" s="4"/>
      <c r="DJ10" s="5"/>
      <c r="DK10" s="5"/>
      <c r="DL10" s="4"/>
      <c r="DM10" s="4"/>
      <c r="DN10" s="5"/>
      <c r="DO10" s="5"/>
      <c r="DP10" s="4"/>
      <c r="DQ10" s="4"/>
      <c r="DR10" s="5"/>
      <c r="DS10" s="5"/>
      <c r="DT10" s="4"/>
      <c r="DU10" s="4"/>
      <c r="DV10" s="5"/>
      <c r="DW10" s="5"/>
      <c r="DX10" s="4"/>
      <c r="DY10" s="4"/>
      <c r="DZ10" s="5"/>
      <c r="EA10" s="5"/>
      <c r="EB10" s="4"/>
      <c r="EC10" s="4"/>
      <c r="ED10" s="5"/>
      <c r="EE10" s="5"/>
      <c r="EF10" s="4"/>
      <c r="EG10" s="4"/>
      <c r="EH10" s="5"/>
      <c r="EI10" s="5"/>
      <c r="EJ10" s="4"/>
      <c r="EK10" s="4"/>
      <c r="EL10" s="5"/>
      <c r="EM10" s="5"/>
      <c r="EN10" s="4"/>
      <c r="EO10" s="4"/>
      <c r="EP10" s="5"/>
      <c r="EQ10" s="5"/>
      <c r="ER10" s="4"/>
      <c r="ES10" s="4"/>
      <c r="ET10" s="5"/>
      <c r="EU10" s="5"/>
      <c r="EV10" s="4"/>
      <c r="EW10" s="4"/>
      <c r="EX10" s="5"/>
      <c r="EY10" s="5"/>
      <c r="EZ10" s="4"/>
      <c r="FA10" s="4"/>
      <c r="FB10" s="5"/>
      <c r="FC10" s="5"/>
      <c r="FD10" s="4"/>
      <c r="FE10" s="4"/>
      <c r="FF10" s="5"/>
      <c r="FG10" s="5"/>
      <c r="FH10" s="4"/>
      <c r="FI10" s="4"/>
      <c r="FJ10" s="5"/>
      <c r="FK10" s="5"/>
      <c r="FL10" s="4"/>
      <c r="FM10" s="4"/>
      <c r="FN10" s="5"/>
      <c r="FO10" s="5"/>
      <c r="FP10" s="4"/>
      <c r="FQ10" s="4"/>
      <c r="FR10" s="5"/>
      <c r="FS10" s="5"/>
      <c r="FT10" s="4"/>
      <c r="FU10" s="4"/>
      <c r="FV10" s="5"/>
      <c r="FW10" s="5"/>
      <c r="FX10" s="4"/>
      <c r="FY10" s="4"/>
      <c r="FZ10" s="5"/>
      <c r="GA10" s="5"/>
      <c r="GB10" s="4"/>
      <c r="GC10" s="4"/>
      <c r="GD10" s="5"/>
      <c r="GE10" s="5"/>
      <c r="GF10" s="4"/>
      <c r="GG10" s="4"/>
      <c r="GH10" s="5"/>
      <c r="GI10" s="5"/>
      <c r="GJ10" s="4"/>
      <c r="GK10" s="4"/>
      <c r="GL10" s="5"/>
      <c r="GM10" s="5"/>
      <c r="GN10" s="4"/>
      <c r="GO10" s="4"/>
      <c r="GP10" s="5"/>
      <c r="GQ10" s="5"/>
      <c r="GR10" s="4"/>
      <c r="GS10" s="4"/>
      <c r="GT10" s="5"/>
      <c r="GU10" s="5"/>
      <c r="GV10" s="4"/>
      <c r="GW10" s="4"/>
      <c r="GX10" s="5"/>
      <c r="GY10" s="5"/>
      <c r="GZ10" s="4"/>
      <c r="HA10" s="4"/>
      <c r="HB10" s="5"/>
      <c r="HC10" s="5"/>
      <c r="HD10" s="4"/>
      <c r="HE10" s="4"/>
      <c r="HF10" s="5"/>
      <c r="HG10" s="5"/>
      <c r="HH10" s="4"/>
      <c r="HI10" s="4"/>
      <c r="HJ10" s="5"/>
      <c r="HK10" s="5"/>
      <c r="HL10" s="4"/>
      <c r="HM10" s="4"/>
      <c r="HN10" s="5"/>
      <c r="HO10" s="5"/>
      <c r="HP10" s="4"/>
      <c r="HQ10" s="4"/>
      <c r="HR10" s="5"/>
      <c r="HS10" s="5"/>
    </row>
    <row r="11" spans="1:227" s="3" customFormat="1" ht="15.75" thickBot="1" x14ac:dyDescent="0.25">
      <c r="A11" s="78" t="s">
        <v>19</v>
      </c>
      <c r="B11" s="78"/>
      <c r="C11" s="78"/>
      <c r="D11" s="78"/>
      <c r="E11" s="78"/>
      <c r="F11" s="78"/>
      <c r="G11" s="78"/>
      <c r="H11" s="2"/>
      <c r="I11" s="2"/>
      <c r="J11" s="7"/>
      <c r="K11" s="7"/>
      <c r="L11" s="2"/>
      <c r="M11" s="2"/>
      <c r="N11" s="7"/>
      <c r="O11" s="7"/>
      <c r="P11" s="2"/>
      <c r="Q11" s="2"/>
      <c r="R11" s="7"/>
      <c r="S11" s="7"/>
      <c r="T11" s="2"/>
      <c r="U11" s="2"/>
      <c r="V11" s="7"/>
      <c r="W11" s="7"/>
      <c r="X11" s="2"/>
      <c r="Y11" s="2"/>
      <c r="Z11" s="7"/>
      <c r="AA11" s="7"/>
      <c r="AB11" s="2"/>
      <c r="AC11" s="2"/>
      <c r="AD11" s="7"/>
      <c r="AE11" s="7"/>
      <c r="AF11" s="2"/>
      <c r="AG11" s="2"/>
      <c r="AH11" s="7"/>
      <c r="AI11" s="7"/>
      <c r="AJ11" s="2"/>
      <c r="AK11" s="2"/>
      <c r="AL11" s="7"/>
      <c r="AM11" s="7"/>
      <c r="AN11" s="2"/>
      <c r="AO11" s="2"/>
      <c r="AP11" s="7"/>
      <c r="AQ11" s="7"/>
      <c r="AR11" s="2"/>
      <c r="AS11" s="2"/>
      <c r="AT11" s="7"/>
      <c r="AU11" s="7"/>
      <c r="AV11" s="2"/>
      <c r="AW11" s="2"/>
      <c r="AX11" s="7"/>
      <c r="AY11" s="7"/>
      <c r="AZ11" s="2"/>
      <c r="BA11" s="2"/>
      <c r="BB11" s="7"/>
      <c r="BC11" s="7"/>
      <c r="BD11" s="2"/>
      <c r="BE11" s="2"/>
      <c r="BF11" s="7"/>
      <c r="BG11" s="7"/>
      <c r="BH11" s="2"/>
      <c r="BI11" s="2"/>
      <c r="BJ11" s="7"/>
      <c r="BK11" s="7"/>
      <c r="BL11" s="2"/>
      <c r="BM11" s="2"/>
      <c r="BN11" s="7"/>
      <c r="BO11" s="7"/>
      <c r="BP11" s="2"/>
      <c r="BQ11" s="2"/>
      <c r="BR11" s="7"/>
      <c r="BS11" s="7"/>
      <c r="BT11" s="2"/>
      <c r="BU11" s="2"/>
      <c r="BV11" s="7"/>
      <c r="BW11" s="7"/>
      <c r="BX11" s="2"/>
      <c r="BY11" s="2"/>
      <c r="BZ11" s="7"/>
      <c r="CA11" s="7"/>
      <c r="CB11" s="2"/>
      <c r="CC11" s="2"/>
      <c r="CD11" s="7"/>
      <c r="CE11" s="7"/>
      <c r="CF11" s="2"/>
      <c r="CG11" s="2"/>
      <c r="CH11" s="7"/>
      <c r="CI11" s="7"/>
      <c r="CJ11" s="2"/>
      <c r="CK11" s="2"/>
      <c r="CL11" s="7"/>
      <c r="CM11" s="7"/>
      <c r="CN11" s="2"/>
      <c r="CO11" s="2"/>
      <c r="CP11" s="7"/>
      <c r="CQ11" s="7"/>
      <c r="CR11" s="2"/>
      <c r="CS11" s="2"/>
      <c r="CT11" s="7"/>
      <c r="CU11" s="7"/>
      <c r="CV11" s="2"/>
      <c r="CW11" s="2"/>
      <c r="CX11" s="7"/>
      <c r="CY11" s="7"/>
      <c r="CZ11" s="2"/>
      <c r="DA11" s="2"/>
      <c r="DB11" s="7"/>
      <c r="DC11" s="7"/>
      <c r="DD11" s="2"/>
      <c r="DE11" s="2"/>
      <c r="DF11" s="7"/>
      <c r="DG11" s="7"/>
      <c r="DH11" s="2"/>
      <c r="DI11" s="2"/>
      <c r="DJ11" s="7"/>
      <c r="DK11" s="7"/>
      <c r="DL11" s="2"/>
      <c r="DM11" s="2"/>
      <c r="DN11" s="7"/>
      <c r="DO11" s="7"/>
      <c r="DP11" s="2"/>
      <c r="DQ11" s="2"/>
      <c r="DR11" s="7"/>
      <c r="DS11" s="7"/>
      <c r="DT11" s="2"/>
      <c r="DU11" s="2"/>
      <c r="DV11" s="7"/>
      <c r="DW11" s="7"/>
      <c r="DX11" s="2"/>
      <c r="DY11" s="2"/>
      <c r="DZ11" s="7"/>
      <c r="EA11" s="7"/>
      <c r="EB11" s="2"/>
      <c r="EC11" s="2"/>
      <c r="ED11" s="7"/>
      <c r="EE11" s="7"/>
      <c r="EF11" s="2"/>
      <c r="EG11" s="2"/>
      <c r="EH11" s="7"/>
      <c r="EI11" s="7"/>
      <c r="EJ11" s="2"/>
      <c r="EK11" s="2"/>
      <c r="EL11" s="7"/>
      <c r="EM11" s="7"/>
      <c r="EN11" s="2"/>
      <c r="EO11" s="2"/>
      <c r="EP11" s="7"/>
      <c r="EQ11" s="7"/>
      <c r="ER11" s="2"/>
      <c r="ES11" s="2"/>
      <c r="ET11" s="7"/>
      <c r="EU11" s="7"/>
      <c r="EV11" s="2"/>
      <c r="EW11" s="2"/>
      <c r="EX11" s="7"/>
      <c r="EY11" s="7"/>
      <c r="EZ11" s="2"/>
      <c r="FA11" s="2"/>
      <c r="FB11" s="7"/>
      <c r="FC11" s="7"/>
      <c r="FD11" s="2"/>
      <c r="FE11" s="2"/>
      <c r="FF11" s="7"/>
      <c r="FG11" s="7"/>
      <c r="FH11" s="2"/>
      <c r="FI11" s="2"/>
      <c r="FJ11" s="7"/>
      <c r="FK11" s="7"/>
      <c r="FL11" s="2"/>
      <c r="FM11" s="2"/>
      <c r="FN11" s="7"/>
      <c r="FO11" s="7"/>
      <c r="FP11" s="2"/>
      <c r="FQ11" s="2"/>
      <c r="FR11" s="7"/>
      <c r="FS11" s="7"/>
      <c r="FT11" s="2"/>
      <c r="FU11" s="2"/>
      <c r="FV11" s="7"/>
      <c r="FW11" s="7"/>
      <c r="FX11" s="2"/>
      <c r="FY11" s="2"/>
      <c r="FZ11" s="7"/>
      <c r="GA11" s="7"/>
      <c r="GB11" s="2"/>
      <c r="GC11" s="2"/>
      <c r="GD11" s="7"/>
      <c r="GE11" s="7"/>
      <c r="GF11" s="2"/>
      <c r="GG11" s="2"/>
      <c r="GH11" s="7"/>
      <c r="GI11" s="7"/>
      <c r="GJ11" s="2"/>
      <c r="GK11" s="2"/>
      <c r="GL11" s="7"/>
      <c r="GM11" s="7"/>
      <c r="GN11" s="2"/>
      <c r="GO11" s="2"/>
      <c r="GP11" s="7"/>
      <c r="GQ11" s="7"/>
      <c r="GR11" s="2"/>
      <c r="GS11" s="2"/>
      <c r="GT11" s="7"/>
      <c r="GU11" s="7"/>
      <c r="GV11" s="2"/>
      <c r="GW11" s="2"/>
      <c r="GX11" s="7"/>
      <c r="GY11" s="7"/>
      <c r="GZ11" s="2"/>
      <c r="HA11" s="2"/>
      <c r="HB11" s="7"/>
      <c r="HC11" s="7"/>
      <c r="HD11" s="2"/>
      <c r="HE11" s="2"/>
      <c r="HF11" s="7"/>
      <c r="HG11" s="7"/>
      <c r="HH11" s="2"/>
      <c r="HI11" s="2"/>
      <c r="HJ11" s="7"/>
      <c r="HK11" s="7"/>
      <c r="HL11" s="2"/>
      <c r="HM11" s="2"/>
      <c r="HN11" s="7"/>
      <c r="HO11" s="7"/>
      <c r="HP11" s="2"/>
      <c r="HQ11" s="2"/>
      <c r="HR11" s="7"/>
      <c r="HS11" s="7"/>
    </row>
    <row r="12" spans="1:227" s="3" customFormat="1" x14ac:dyDescent="0.2">
      <c r="A12" s="72" t="s">
        <v>9</v>
      </c>
      <c r="B12" s="72" t="s">
        <v>0</v>
      </c>
      <c r="C12" s="79" t="s">
        <v>1</v>
      </c>
      <c r="D12" s="72" t="s">
        <v>2</v>
      </c>
      <c r="E12" s="70" t="s">
        <v>222</v>
      </c>
      <c r="F12" s="70"/>
      <c r="G12" s="70" t="s">
        <v>223</v>
      </c>
    </row>
    <row r="13" spans="1:227" s="3" customFormat="1" ht="15.75" thickBot="1" x14ac:dyDescent="0.25">
      <c r="A13" s="73"/>
      <c r="B13" s="73"/>
      <c r="C13" s="80"/>
      <c r="D13" s="73"/>
      <c r="E13" s="63" t="s">
        <v>3</v>
      </c>
      <c r="F13" s="63" t="s">
        <v>5</v>
      </c>
      <c r="G13" s="71"/>
    </row>
    <row r="14" spans="1:227" s="3" customFormat="1" x14ac:dyDescent="0.2">
      <c r="A14" s="22" t="s">
        <v>29</v>
      </c>
      <c r="B14" s="81"/>
      <c r="C14" s="81"/>
      <c r="D14" s="81"/>
      <c r="E14" s="23"/>
      <c r="F14" s="23"/>
      <c r="G14" s="23"/>
    </row>
    <row r="15" spans="1:227" x14ac:dyDescent="0.2">
      <c r="A15" s="16" t="s">
        <v>10</v>
      </c>
      <c r="B15" s="17" t="s">
        <v>11</v>
      </c>
      <c r="C15" s="18"/>
      <c r="D15" s="18"/>
      <c r="E15" s="18"/>
      <c r="F15" s="18"/>
      <c r="G15" s="18"/>
    </row>
    <row r="16" spans="1:227" x14ac:dyDescent="0.2">
      <c r="A16" s="33">
        <v>1</v>
      </c>
      <c r="B16" s="34" t="s">
        <v>57</v>
      </c>
      <c r="C16" s="35"/>
      <c r="D16" s="36"/>
      <c r="E16" s="37"/>
      <c r="F16" s="37"/>
      <c r="G16" s="37"/>
    </row>
    <row r="17" spans="1:7" x14ac:dyDescent="0.2">
      <c r="A17" s="54" t="s">
        <v>13</v>
      </c>
      <c r="B17" s="55" t="s">
        <v>84</v>
      </c>
      <c r="C17" s="58">
        <v>4</v>
      </c>
      <c r="D17" s="87" t="s">
        <v>71</v>
      </c>
      <c r="E17" s="92"/>
      <c r="F17" s="92"/>
      <c r="G17" s="21">
        <f t="shared" ref="G17" si="0">SUM(E17,F17)*C17</f>
        <v>0</v>
      </c>
    </row>
    <row r="18" spans="1:7" x14ac:dyDescent="0.2">
      <c r="A18" s="54" t="s">
        <v>14</v>
      </c>
      <c r="B18" s="55" t="s">
        <v>38</v>
      </c>
      <c r="C18" s="58">
        <v>1</v>
      </c>
      <c r="D18" s="87" t="s">
        <v>40</v>
      </c>
      <c r="E18" s="57" t="s">
        <v>27</v>
      </c>
      <c r="F18" s="92"/>
      <c r="G18" s="21">
        <f t="shared" ref="G18:G20" si="1">SUM(E18,F18)*C18</f>
        <v>0</v>
      </c>
    </row>
    <row r="19" spans="1:7" ht="30" customHeight="1" x14ac:dyDescent="0.2">
      <c r="A19" s="54" t="s">
        <v>30</v>
      </c>
      <c r="B19" s="55" t="s">
        <v>54</v>
      </c>
      <c r="C19" s="58">
        <v>1</v>
      </c>
      <c r="D19" s="87" t="s">
        <v>24</v>
      </c>
      <c r="E19" s="57" t="s">
        <v>27</v>
      </c>
      <c r="F19" s="92"/>
      <c r="G19" s="21">
        <f t="shared" si="1"/>
        <v>0</v>
      </c>
    </row>
    <row r="20" spans="1:7" x14ac:dyDescent="0.2">
      <c r="A20" s="54" t="s">
        <v>32</v>
      </c>
      <c r="B20" s="55" t="s">
        <v>56</v>
      </c>
      <c r="C20" s="58">
        <v>95</v>
      </c>
      <c r="D20" s="87" t="s">
        <v>23</v>
      </c>
      <c r="E20" s="92"/>
      <c r="F20" s="92"/>
      <c r="G20" s="21">
        <f t="shared" si="1"/>
        <v>0</v>
      </c>
    </row>
    <row r="21" spans="1:7" x14ac:dyDescent="0.2">
      <c r="A21" s="46">
        <v>2</v>
      </c>
      <c r="B21" s="47" t="s">
        <v>33</v>
      </c>
      <c r="C21" s="58"/>
      <c r="D21" s="87"/>
      <c r="E21" s="57"/>
      <c r="F21" s="57"/>
      <c r="G21" s="21"/>
    </row>
    <row r="22" spans="1:7" x14ac:dyDescent="0.2">
      <c r="A22" s="54" t="s">
        <v>25</v>
      </c>
      <c r="B22" s="55" t="s">
        <v>59</v>
      </c>
      <c r="C22" s="58">
        <v>1</v>
      </c>
      <c r="D22" s="87" t="s">
        <v>40</v>
      </c>
      <c r="E22" s="57" t="s">
        <v>27</v>
      </c>
      <c r="F22" s="92"/>
      <c r="G22" s="21">
        <f t="shared" ref="G22:G24" si="2">SUM(E22,F22)*C22</f>
        <v>0</v>
      </c>
    </row>
    <row r="23" spans="1:7" x14ac:dyDescent="0.2">
      <c r="A23" s="54" t="s">
        <v>26</v>
      </c>
      <c r="B23" s="55" t="s">
        <v>55</v>
      </c>
      <c r="C23" s="58">
        <v>1</v>
      </c>
      <c r="D23" s="87" t="s">
        <v>40</v>
      </c>
      <c r="E23" s="57" t="s">
        <v>27</v>
      </c>
      <c r="F23" s="92"/>
      <c r="G23" s="21">
        <f t="shared" si="2"/>
        <v>0</v>
      </c>
    </row>
    <row r="24" spans="1:7" x14ac:dyDescent="0.2">
      <c r="A24" s="54" t="s">
        <v>31</v>
      </c>
      <c r="B24" s="55" t="s">
        <v>66</v>
      </c>
      <c r="C24" s="58">
        <v>13</v>
      </c>
      <c r="D24" s="87" t="s">
        <v>40</v>
      </c>
      <c r="E24" s="57" t="s">
        <v>27</v>
      </c>
      <c r="F24" s="92"/>
      <c r="G24" s="21">
        <f t="shared" si="2"/>
        <v>0</v>
      </c>
    </row>
    <row r="25" spans="1:7" x14ac:dyDescent="0.2">
      <c r="A25" s="46">
        <v>3</v>
      </c>
      <c r="B25" s="47" t="s">
        <v>68</v>
      </c>
      <c r="C25" s="58"/>
      <c r="D25" s="87"/>
      <c r="E25" s="57"/>
      <c r="F25" s="57"/>
      <c r="G25" s="21"/>
    </row>
    <row r="26" spans="1:7" x14ac:dyDescent="0.2">
      <c r="A26" s="54" t="s">
        <v>28</v>
      </c>
      <c r="B26" s="55" t="s">
        <v>89</v>
      </c>
      <c r="C26" s="58">
        <v>1</v>
      </c>
      <c r="D26" s="87" t="s">
        <v>40</v>
      </c>
      <c r="E26" s="57" t="s">
        <v>27</v>
      </c>
      <c r="F26" s="92"/>
      <c r="G26" s="21">
        <f t="shared" ref="G26:G27" si="3">SUM(E26,F26)*C26</f>
        <v>0</v>
      </c>
    </row>
    <row r="27" spans="1:7" x14ac:dyDescent="0.2">
      <c r="A27" s="54" t="s">
        <v>41</v>
      </c>
      <c r="B27" s="55" t="s">
        <v>161</v>
      </c>
      <c r="C27" s="58">
        <v>1</v>
      </c>
      <c r="D27" s="87" t="s">
        <v>40</v>
      </c>
      <c r="E27" s="57" t="s">
        <v>27</v>
      </c>
      <c r="F27" s="92"/>
      <c r="G27" s="21">
        <f t="shared" si="3"/>
        <v>0</v>
      </c>
    </row>
    <row r="28" spans="1:7" x14ac:dyDescent="0.2">
      <c r="A28" s="54" t="s">
        <v>91</v>
      </c>
      <c r="B28" s="55" t="s">
        <v>160</v>
      </c>
      <c r="C28" s="58">
        <v>1</v>
      </c>
      <c r="D28" s="87" t="s">
        <v>40</v>
      </c>
      <c r="E28" s="57" t="s">
        <v>27</v>
      </c>
      <c r="F28" s="92"/>
      <c r="G28" s="21">
        <f t="shared" ref="G28:G29" si="4">SUM(E28,F28)*C28</f>
        <v>0</v>
      </c>
    </row>
    <row r="29" spans="1:7" x14ac:dyDescent="0.2">
      <c r="A29" s="54" t="s">
        <v>92</v>
      </c>
      <c r="B29" s="55" t="s">
        <v>162</v>
      </c>
      <c r="C29" s="58">
        <v>10</v>
      </c>
      <c r="D29" s="87" t="s">
        <v>39</v>
      </c>
      <c r="E29" s="57" t="s">
        <v>27</v>
      </c>
      <c r="F29" s="92"/>
      <c r="G29" s="21">
        <f t="shared" si="4"/>
        <v>0</v>
      </c>
    </row>
    <row r="30" spans="1:7" x14ac:dyDescent="0.2">
      <c r="A30" s="54" t="s">
        <v>93</v>
      </c>
      <c r="B30" s="55" t="s">
        <v>164</v>
      </c>
      <c r="C30" s="58">
        <v>16</v>
      </c>
      <c r="D30" s="87" t="s">
        <v>39</v>
      </c>
      <c r="E30" s="92"/>
      <c r="F30" s="92"/>
      <c r="G30" s="21">
        <f t="shared" ref="G30:G31" si="5">SUM(E30,F30)*C30</f>
        <v>0</v>
      </c>
    </row>
    <row r="31" spans="1:7" x14ac:dyDescent="0.2">
      <c r="A31" s="54" t="s">
        <v>94</v>
      </c>
      <c r="B31" s="55" t="s">
        <v>157</v>
      </c>
      <c r="C31" s="58">
        <v>2</v>
      </c>
      <c r="D31" s="87" t="s">
        <v>40</v>
      </c>
      <c r="E31" s="92"/>
      <c r="F31" s="92"/>
      <c r="G31" s="21">
        <f t="shared" si="5"/>
        <v>0</v>
      </c>
    </row>
    <row r="32" spans="1:7" x14ac:dyDescent="0.2">
      <c r="A32" s="46">
        <v>4</v>
      </c>
      <c r="B32" s="47" t="s">
        <v>37</v>
      </c>
      <c r="C32" s="58"/>
      <c r="D32" s="87"/>
      <c r="E32" s="57"/>
      <c r="F32" s="57"/>
      <c r="G32" s="21"/>
    </row>
    <row r="33" spans="1:7" x14ac:dyDescent="0.2">
      <c r="A33" s="54" t="s">
        <v>42</v>
      </c>
      <c r="B33" s="55" t="s">
        <v>49</v>
      </c>
      <c r="C33" s="58">
        <v>40</v>
      </c>
      <c r="D33" s="87" t="s">
        <v>39</v>
      </c>
      <c r="E33" s="92"/>
      <c r="F33" s="92"/>
      <c r="G33" s="21">
        <f t="shared" ref="G33:G34" si="6">SUM(E33,F33)*C33</f>
        <v>0</v>
      </c>
    </row>
    <row r="34" spans="1:7" x14ac:dyDescent="0.2">
      <c r="A34" s="54" t="s">
        <v>43</v>
      </c>
      <c r="B34" s="55" t="s">
        <v>63</v>
      </c>
      <c r="C34" s="58">
        <v>40</v>
      </c>
      <c r="D34" s="87" t="s">
        <v>39</v>
      </c>
      <c r="E34" s="92"/>
      <c r="F34" s="92"/>
      <c r="G34" s="21">
        <f t="shared" si="6"/>
        <v>0</v>
      </c>
    </row>
    <row r="35" spans="1:7" x14ac:dyDescent="0.2">
      <c r="A35" s="54" t="s">
        <v>44</v>
      </c>
      <c r="B35" s="55" t="s">
        <v>64</v>
      </c>
      <c r="C35" s="58">
        <v>40</v>
      </c>
      <c r="D35" s="87" t="s">
        <v>39</v>
      </c>
      <c r="E35" s="92"/>
      <c r="F35" s="92"/>
      <c r="G35" s="21">
        <f>SUM(E35,F35)*C35</f>
        <v>0</v>
      </c>
    </row>
    <row r="36" spans="1:7" x14ac:dyDescent="0.2">
      <c r="A36" s="54" t="s">
        <v>108</v>
      </c>
      <c r="B36" s="55" t="s">
        <v>156</v>
      </c>
      <c r="C36" s="58">
        <v>1</v>
      </c>
      <c r="D36" s="87" t="s">
        <v>39</v>
      </c>
      <c r="E36" s="92"/>
      <c r="F36" s="92"/>
      <c r="G36" s="21">
        <f t="shared" ref="G36" si="7">SUM(E36,F36)*C36</f>
        <v>0</v>
      </c>
    </row>
    <row r="37" spans="1:7" x14ac:dyDescent="0.2">
      <c r="A37" s="46">
        <v>5</v>
      </c>
      <c r="B37" s="47" t="s">
        <v>168</v>
      </c>
      <c r="C37" s="58"/>
      <c r="D37" s="87"/>
      <c r="E37" s="57"/>
      <c r="F37" s="57"/>
      <c r="G37" s="21"/>
    </row>
    <row r="38" spans="1:7" x14ac:dyDescent="0.2">
      <c r="A38" s="54" t="s">
        <v>20</v>
      </c>
      <c r="B38" s="55" t="s">
        <v>50</v>
      </c>
      <c r="C38" s="58">
        <v>40</v>
      </c>
      <c r="D38" s="87" t="s">
        <v>39</v>
      </c>
      <c r="E38" s="92"/>
      <c r="F38" s="92"/>
      <c r="G38" s="21">
        <f t="shared" ref="G38:G42" si="8">SUM(E38,F38)*C38</f>
        <v>0</v>
      </c>
    </row>
    <row r="39" spans="1:7" x14ac:dyDescent="0.2">
      <c r="A39" s="54" t="s">
        <v>21</v>
      </c>
      <c r="B39" s="55" t="s">
        <v>60</v>
      </c>
      <c r="C39" s="58">
        <v>420</v>
      </c>
      <c r="D39" s="87" t="s">
        <v>39</v>
      </c>
      <c r="E39" s="92"/>
      <c r="F39" s="92"/>
      <c r="G39" s="21">
        <f t="shared" si="8"/>
        <v>0</v>
      </c>
    </row>
    <row r="40" spans="1:7" x14ac:dyDescent="0.2">
      <c r="A40" s="54" t="s">
        <v>22</v>
      </c>
      <c r="B40" s="55" t="s">
        <v>97</v>
      </c>
      <c r="C40" s="58">
        <v>5</v>
      </c>
      <c r="D40" s="87" t="s">
        <v>39</v>
      </c>
      <c r="E40" s="92"/>
      <c r="F40" s="92"/>
      <c r="G40" s="21">
        <f t="shared" si="8"/>
        <v>0</v>
      </c>
    </row>
    <row r="41" spans="1:7" x14ac:dyDescent="0.2">
      <c r="A41" s="54" t="s">
        <v>99</v>
      </c>
      <c r="B41" s="55" t="s">
        <v>169</v>
      </c>
      <c r="C41" s="58">
        <v>5</v>
      </c>
      <c r="D41" s="87" t="s">
        <v>39</v>
      </c>
      <c r="E41" s="92"/>
      <c r="F41" s="92"/>
      <c r="G41" s="21">
        <f t="shared" si="8"/>
        <v>0</v>
      </c>
    </row>
    <row r="42" spans="1:7" x14ac:dyDescent="0.2">
      <c r="A42" s="54" t="s">
        <v>101</v>
      </c>
      <c r="B42" s="55" t="s">
        <v>100</v>
      </c>
      <c r="C42" s="58">
        <v>20</v>
      </c>
      <c r="D42" s="87" t="s">
        <v>39</v>
      </c>
      <c r="E42" s="92"/>
      <c r="F42" s="92"/>
      <c r="G42" s="21">
        <f t="shared" si="8"/>
        <v>0</v>
      </c>
    </row>
    <row r="43" spans="1:7" x14ac:dyDescent="0.2">
      <c r="A43" s="46">
        <v>6</v>
      </c>
      <c r="B43" s="47" t="s">
        <v>34</v>
      </c>
      <c r="C43" s="58"/>
      <c r="D43" s="87"/>
      <c r="E43" s="57"/>
      <c r="F43" s="57"/>
      <c r="G43" s="21"/>
    </row>
    <row r="44" spans="1:7" x14ac:dyDescent="0.2">
      <c r="A44" s="54" t="s">
        <v>45</v>
      </c>
      <c r="B44" s="55" t="s">
        <v>215</v>
      </c>
      <c r="C44" s="58">
        <v>1</v>
      </c>
      <c r="D44" s="87" t="s">
        <v>216</v>
      </c>
      <c r="E44" s="92"/>
      <c r="F44" s="92"/>
      <c r="G44" s="21">
        <f t="shared" ref="G44" si="9">SUM(E44,F44)*C44</f>
        <v>0</v>
      </c>
    </row>
    <row r="45" spans="1:7" x14ac:dyDescent="0.2">
      <c r="A45" s="54" t="s">
        <v>46</v>
      </c>
      <c r="B45" s="55" t="s">
        <v>218</v>
      </c>
      <c r="C45" s="58">
        <v>1</v>
      </c>
      <c r="D45" s="87" t="s">
        <v>40</v>
      </c>
      <c r="E45" s="92"/>
      <c r="F45" s="92"/>
      <c r="G45" s="21">
        <f t="shared" ref="G45:G46" si="10">SUM(E45,F45)*C45</f>
        <v>0</v>
      </c>
    </row>
    <row r="46" spans="1:7" x14ac:dyDescent="0.2">
      <c r="A46" s="54" t="s">
        <v>47</v>
      </c>
      <c r="B46" s="55" t="s">
        <v>217</v>
      </c>
      <c r="C46" s="58">
        <v>15</v>
      </c>
      <c r="D46" s="87" t="s">
        <v>23</v>
      </c>
      <c r="E46" s="92"/>
      <c r="F46" s="92"/>
      <c r="G46" s="21">
        <f t="shared" si="10"/>
        <v>0</v>
      </c>
    </row>
    <row r="47" spans="1:7" x14ac:dyDescent="0.2">
      <c r="A47" s="54" t="s">
        <v>107</v>
      </c>
      <c r="B47" s="32" t="s">
        <v>219</v>
      </c>
      <c r="C47" s="58">
        <v>1</v>
      </c>
      <c r="D47" s="87" t="s">
        <v>40</v>
      </c>
      <c r="E47" s="92"/>
      <c r="F47" s="92"/>
      <c r="G47" s="21">
        <f t="shared" ref="G47" si="11">SUM(E47,F47)*C47</f>
        <v>0</v>
      </c>
    </row>
    <row r="48" spans="1:7" x14ac:dyDescent="0.2">
      <c r="A48" s="46">
        <v>7</v>
      </c>
      <c r="B48" s="47" t="s">
        <v>35</v>
      </c>
      <c r="C48" s="58"/>
      <c r="D48" s="87"/>
      <c r="E48" s="57"/>
      <c r="F48" s="57"/>
      <c r="G48" s="21"/>
    </row>
    <row r="49" spans="1:7" x14ac:dyDescent="0.2">
      <c r="A49" s="54" t="s">
        <v>48</v>
      </c>
      <c r="B49" s="55" t="s">
        <v>61</v>
      </c>
      <c r="C49" s="58">
        <v>2</v>
      </c>
      <c r="D49" s="87" t="s">
        <v>53</v>
      </c>
      <c r="E49" s="92"/>
      <c r="F49" s="92"/>
      <c r="G49" s="21">
        <f t="shared" ref="G49:G53" si="12">SUM(E49,F49)*C49</f>
        <v>0</v>
      </c>
    </row>
    <row r="50" spans="1:7" x14ac:dyDescent="0.2">
      <c r="A50" s="54" t="s">
        <v>98</v>
      </c>
      <c r="B50" s="55" t="s">
        <v>163</v>
      </c>
      <c r="C50" s="58">
        <v>10</v>
      </c>
      <c r="D50" s="87" t="s">
        <v>39</v>
      </c>
      <c r="E50" s="92"/>
      <c r="F50" s="57" t="s">
        <v>27</v>
      </c>
      <c r="G50" s="21">
        <f t="shared" si="12"/>
        <v>0</v>
      </c>
    </row>
    <row r="51" spans="1:7" x14ac:dyDescent="0.2">
      <c r="A51" s="54" t="s">
        <v>106</v>
      </c>
      <c r="B51" s="55" t="s">
        <v>165</v>
      </c>
      <c r="C51" s="58">
        <v>16</v>
      </c>
      <c r="D51" s="87" t="s">
        <v>39</v>
      </c>
      <c r="E51" s="92"/>
      <c r="F51" s="57" t="s">
        <v>27</v>
      </c>
      <c r="G51" s="21">
        <f t="shared" si="12"/>
        <v>0</v>
      </c>
    </row>
    <row r="52" spans="1:7" x14ac:dyDescent="0.2">
      <c r="A52" s="54" t="s">
        <v>158</v>
      </c>
      <c r="B52" s="55" t="s">
        <v>167</v>
      </c>
      <c r="C52" s="58">
        <v>2</v>
      </c>
      <c r="D52" s="87" t="s">
        <v>39</v>
      </c>
      <c r="E52" s="92"/>
      <c r="F52" s="57" t="s">
        <v>27</v>
      </c>
      <c r="G52" s="21">
        <f t="shared" ref="G52" si="13">SUM(E52,F52)*C52</f>
        <v>0</v>
      </c>
    </row>
    <row r="53" spans="1:7" x14ac:dyDescent="0.2">
      <c r="A53" s="54" t="s">
        <v>159</v>
      </c>
      <c r="B53" s="55" t="s">
        <v>166</v>
      </c>
      <c r="C53" s="58">
        <v>1</v>
      </c>
      <c r="D53" s="87" t="s">
        <v>40</v>
      </c>
      <c r="E53" s="92"/>
      <c r="F53" s="57" t="s">
        <v>27</v>
      </c>
      <c r="G53" s="21">
        <f t="shared" si="12"/>
        <v>0</v>
      </c>
    </row>
    <row r="54" spans="1:7" x14ac:dyDescent="0.2">
      <c r="A54" s="46">
        <v>8</v>
      </c>
      <c r="B54" s="47" t="s">
        <v>36</v>
      </c>
      <c r="C54" s="58"/>
      <c r="D54" s="87"/>
      <c r="E54" s="57"/>
      <c r="F54" s="57"/>
      <c r="G54" s="21"/>
    </row>
    <row r="55" spans="1:7" x14ac:dyDescent="0.2">
      <c r="A55" s="54" t="s">
        <v>58</v>
      </c>
      <c r="B55" s="55" t="s">
        <v>62</v>
      </c>
      <c r="C55" s="58">
        <v>95</v>
      </c>
      <c r="D55" s="87" t="s">
        <v>39</v>
      </c>
      <c r="E55" s="92"/>
      <c r="F55" s="92"/>
      <c r="G55" s="21">
        <f t="shared" ref="G55:G56" si="14">SUM(E55,F55)*C55</f>
        <v>0</v>
      </c>
    </row>
    <row r="56" spans="1:7" x14ac:dyDescent="0.2">
      <c r="A56" s="65" t="s">
        <v>67</v>
      </c>
      <c r="B56" s="66" t="s">
        <v>51</v>
      </c>
      <c r="C56" s="67">
        <v>1</v>
      </c>
      <c r="D56" s="88" t="s">
        <v>52</v>
      </c>
      <c r="E56" s="93"/>
      <c r="F56" s="93"/>
      <c r="G56" s="40">
        <f t="shared" si="14"/>
        <v>0</v>
      </c>
    </row>
    <row r="57" spans="1:7" s="25" customFormat="1" x14ac:dyDescent="0.2">
      <c r="A57" s="19"/>
      <c r="B57" s="83" t="s">
        <v>182</v>
      </c>
      <c r="C57" s="83"/>
      <c r="D57" s="83"/>
      <c r="E57" s="60">
        <f>SUMPRODUCT(E17:E56,C17:C56)</f>
        <v>0</v>
      </c>
      <c r="F57" s="60">
        <f>SUMPRODUCT(F17:F56,C17:C56)</f>
        <v>0</v>
      </c>
      <c r="G57" s="20">
        <f>SUM(G17:G56)</f>
        <v>0</v>
      </c>
    </row>
    <row r="58" spans="1:7" s="25" customFormat="1" x14ac:dyDescent="0.2">
      <c r="A58" s="16" t="s">
        <v>69</v>
      </c>
      <c r="B58" s="17" t="s">
        <v>70</v>
      </c>
      <c r="C58" s="18"/>
      <c r="D58" s="18"/>
      <c r="E58" s="18"/>
      <c r="F58" s="18"/>
      <c r="G58" s="18"/>
    </row>
    <row r="59" spans="1:7" s="25" customFormat="1" x14ac:dyDescent="0.2">
      <c r="A59" s="33">
        <v>1</v>
      </c>
      <c r="B59" s="41" t="s">
        <v>140</v>
      </c>
      <c r="C59" s="42"/>
      <c r="D59" s="43"/>
      <c r="E59" s="44"/>
      <c r="F59" s="44"/>
      <c r="G59" s="45"/>
    </row>
    <row r="60" spans="1:7" x14ac:dyDescent="0.2">
      <c r="A60" s="54" t="s">
        <v>13</v>
      </c>
      <c r="B60" s="55" t="s">
        <v>111</v>
      </c>
      <c r="C60" s="58">
        <v>100</v>
      </c>
      <c r="D60" s="87" t="s">
        <v>71</v>
      </c>
      <c r="E60" s="92"/>
      <c r="F60" s="92"/>
      <c r="G60" s="38">
        <f t="shared" ref="G60:G67" si="15">SUM(E60,F60)*C60</f>
        <v>0</v>
      </c>
    </row>
    <row r="61" spans="1:7" ht="45" customHeight="1" x14ac:dyDescent="0.2">
      <c r="A61" s="54" t="s">
        <v>14</v>
      </c>
      <c r="B61" s="55" t="s">
        <v>133</v>
      </c>
      <c r="C61" s="58">
        <v>120</v>
      </c>
      <c r="D61" s="87" t="s">
        <v>112</v>
      </c>
      <c r="E61" s="92"/>
      <c r="F61" s="92"/>
      <c r="G61" s="38">
        <f t="shared" si="15"/>
        <v>0</v>
      </c>
    </row>
    <row r="62" spans="1:7" ht="45" customHeight="1" x14ac:dyDescent="0.2">
      <c r="A62" s="54" t="s">
        <v>30</v>
      </c>
      <c r="B62" s="55" t="s">
        <v>134</v>
      </c>
      <c r="C62" s="58">
        <v>20</v>
      </c>
      <c r="D62" s="87" t="s">
        <v>112</v>
      </c>
      <c r="E62" s="92"/>
      <c r="F62" s="92"/>
      <c r="G62" s="38">
        <f t="shared" si="15"/>
        <v>0</v>
      </c>
    </row>
    <row r="63" spans="1:7" x14ac:dyDescent="0.2">
      <c r="A63" s="54" t="s">
        <v>32</v>
      </c>
      <c r="B63" s="55" t="s">
        <v>135</v>
      </c>
      <c r="C63" s="58">
        <v>120</v>
      </c>
      <c r="D63" s="87" t="s">
        <v>112</v>
      </c>
      <c r="E63" s="57" t="s">
        <v>27</v>
      </c>
      <c r="F63" s="92"/>
      <c r="G63" s="38">
        <f t="shared" si="15"/>
        <v>0</v>
      </c>
    </row>
    <row r="64" spans="1:7" x14ac:dyDescent="0.2">
      <c r="A64" s="54" t="s">
        <v>72</v>
      </c>
      <c r="B64" s="55" t="s">
        <v>200</v>
      </c>
      <c r="C64" s="58">
        <v>1</v>
      </c>
      <c r="D64" s="87" t="s">
        <v>112</v>
      </c>
      <c r="E64" s="92"/>
      <c r="F64" s="92"/>
      <c r="G64" s="38">
        <f t="shared" si="15"/>
        <v>0</v>
      </c>
    </row>
    <row r="65" spans="1:7" ht="25.5" x14ac:dyDescent="0.2">
      <c r="A65" s="54" t="s">
        <v>73</v>
      </c>
      <c r="B65" s="55" t="s">
        <v>201</v>
      </c>
      <c r="C65" s="58">
        <v>3</v>
      </c>
      <c r="D65" s="87" t="s">
        <v>112</v>
      </c>
      <c r="E65" s="92"/>
      <c r="F65" s="92"/>
      <c r="G65" s="38">
        <f t="shared" si="15"/>
        <v>0</v>
      </c>
    </row>
    <row r="66" spans="1:7" x14ac:dyDescent="0.2">
      <c r="A66" s="54" t="s">
        <v>74</v>
      </c>
      <c r="B66" s="55" t="s">
        <v>141</v>
      </c>
      <c r="C66" s="58">
        <v>10</v>
      </c>
      <c r="D66" s="87" t="s">
        <v>71</v>
      </c>
      <c r="E66" s="92"/>
      <c r="F66" s="92"/>
      <c r="G66" s="38">
        <f t="shared" si="15"/>
        <v>0</v>
      </c>
    </row>
    <row r="67" spans="1:7" x14ac:dyDescent="0.2">
      <c r="A67" s="54" t="s">
        <v>75</v>
      </c>
      <c r="B67" s="55" t="s">
        <v>142</v>
      </c>
      <c r="C67" s="58">
        <v>5</v>
      </c>
      <c r="D67" s="87" t="s">
        <v>112</v>
      </c>
      <c r="E67" s="92"/>
      <c r="F67" s="92"/>
      <c r="G67" s="38">
        <f t="shared" si="15"/>
        <v>0</v>
      </c>
    </row>
    <row r="68" spans="1:7" x14ac:dyDescent="0.2">
      <c r="A68" s="46">
        <v>2</v>
      </c>
      <c r="B68" s="47" t="s">
        <v>77</v>
      </c>
      <c r="C68" s="58"/>
      <c r="D68" s="87"/>
      <c r="E68" s="57"/>
      <c r="F68" s="57"/>
      <c r="G68" s="38"/>
    </row>
    <row r="69" spans="1:7" x14ac:dyDescent="0.2">
      <c r="A69" s="54" t="s">
        <v>25</v>
      </c>
      <c r="B69" s="55" t="s">
        <v>143</v>
      </c>
      <c r="C69" s="58"/>
      <c r="D69" s="87"/>
      <c r="E69" s="57"/>
      <c r="F69" s="57"/>
      <c r="G69" s="38"/>
    </row>
    <row r="70" spans="1:7" x14ac:dyDescent="0.2">
      <c r="A70" s="54" t="s">
        <v>85</v>
      </c>
      <c r="B70" s="55" t="s">
        <v>83</v>
      </c>
      <c r="C70" s="58">
        <v>1</v>
      </c>
      <c r="D70" s="87" t="s">
        <v>112</v>
      </c>
      <c r="E70" s="57" t="s">
        <v>27</v>
      </c>
      <c r="F70" s="92"/>
      <c r="G70" s="38">
        <f t="shared" ref="G70:G76" si="16">SUM(E70,F70)*C70</f>
        <v>0</v>
      </c>
    </row>
    <row r="71" spans="1:7" x14ac:dyDescent="0.2">
      <c r="A71" s="54" t="s">
        <v>86</v>
      </c>
      <c r="B71" s="55" t="s">
        <v>78</v>
      </c>
      <c r="C71" s="58">
        <v>1</v>
      </c>
      <c r="D71" s="87" t="s">
        <v>112</v>
      </c>
      <c r="E71" s="57" t="s">
        <v>27</v>
      </c>
      <c r="F71" s="92"/>
      <c r="G71" s="38">
        <f t="shared" si="16"/>
        <v>0</v>
      </c>
    </row>
    <row r="72" spans="1:7" x14ac:dyDescent="0.2">
      <c r="A72" s="54" t="s">
        <v>87</v>
      </c>
      <c r="B72" s="55" t="s">
        <v>79</v>
      </c>
      <c r="C72" s="58">
        <v>1</v>
      </c>
      <c r="D72" s="87" t="s">
        <v>112</v>
      </c>
      <c r="E72" s="57" t="s">
        <v>27</v>
      </c>
      <c r="F72" s="92"/>
      <c r="G72" s="38">
        <f t="shared" si="16"/>
        <v>0</v>
      </c>
    </row>
    <row r="73" spans="1:7" ht="30" customHeight="1" x14ac:dyDescent="0.2">
      <c r="A73" s="54" t="s">
        <v>88</v>
      </c>
      <c r="B73" s="55" t="s">
        <v>224</v>
      </c>
      <c r="C73" s="58">
        <v>1</v>
      </c>
      <c r="D73" s="87" t="s">
        <v>112</v>
      </c>
      <c r="E73" s="57" t="s">
        <v>27</v>
      </c>
      <c r="F73" s="92"/>
      <c r="G73" s="38">
        <f t="shared" si="16"/>
        <v>0</v>
      </c>
    </row>
    <row r="74" spans="1:7" x14ac:dyDescent="0.2">
      <c r="A74" s="54" t="s">
        <v>26</v>
      </c>
      <c r="B74" s="55" t="s">
        <v>80</v>
      </c>
      <c r="C74" s="58">
        <v>1</v>
      </c>
      <c r="D74" s="87" t="s">
        <v>112</v>
      </c>
      <c r="E74" s="57" t="s">
        <v>27</v>
      </c>
      <c r="F74" s="92"/>
      <c r="G74" s="38">
        <f t="shared" si="16"/>
        <v>0</v>
      </c>
    </row>
    <row r="75" spans="1:7" x14ac:dyDescent="0.2">
      <c r="A75" s="54" t="s">
        <v>31</v>
      </c>
      <c r="B75" s="55" t="s">
        <v>81</v>
      </c>
      <c r="C75" s="58">
        <v>1</v>
      </c>
      <c r="D75" s="87" t="s">
        <v>112</v>
      </c>
      <c r="E75" s="57" t="s">
        <v>27</v>
      </c>
      <c r="F75" s="92"/>
      <c r="G75" s="38">
        <f t="shared" si="16"/>
        <v>0</v>
      </c>
    </row>
    <row r="76" spans="1:7" ht="45" customHeight="1" x14ac:dyDescent="0.2">
      <c r="A76" s="54" t="s">
        <v>82</v>
      </c>
      <c r="B76" s="55" t="s">
        <v>213</v>
      </c>
      <c r="C76" s="58">
        <v>1</v>
      </c>
      <c r="D76" s="87" t="s">
        <v>112</v>
      </c>
      <c r="E76" s="92"/>
      <c r="F76" s="92"/>
      <c r="G76" s="38">
        <f t="shared" si="16"/>
        <v>0</v>
      </c>
    </row>
    <row r="77" spans="1:7" s="30" customFormat="1" x14ac:dyDescent="0.2">
      <c r="A77" s="46">
        <v>3</v>
      </c>
      <c r="B77" s="47" t="s">
        <v>199</v>
      </c>
      <c r="C77" s="48" t="s">
        <v>131</v>
      </c>
      <c r="D77" s="89"/>
      <c r="E77" s="29"/>
      <c r="F77" s="29"/>
      <c r="G77" s="49"/>
    </row>
    <row r="78" spans="1:7" x14ac:dyDescent="0.2">
      <c r="A78" s="54" t="s">
        <v>28</v>
      </c>
      <c r="B78" s="55" t="s">
        <v>111</v>
      </c>
      <c r="C78" s="58">
        <v>150</v>
      </c>
      <c r="D78" s="87" t="s">
        <v>113</v>
      </c>
      <c r="E78" s="92"/>
      <c r="F78" s="92"/>
      <c r="G78" s="38">
        <f t="shared" ref="G78:G87" si="17">SUM(E78,F78)*C78</f>
        <v>0</v>
      </c>
    </row>
    <row r="79" spans="1:7" x14ac:dyDescent="0.2">
      <c r="A79" s="54" t="s">
        <v>41</v>
      </c>
      <c r="B79" s="55" t="s">
        <v>114</v>
      </c>
      <c r="C79" s="58">
        <v>1</v>
      </c>
      <c r="D79" s="87" t="s">
        <v>112</v>
      </c>
      <c r="E79" s="92"/>
      <c r="F79" s="92"/>
      <c r="G79" s="38">
        <f t="shared" si="17"/>
        <v>0</v>
      </c>
    </row>
    <row r="80" spans="1:7" ht="25.5" x14ac:dyDescent="0.2">
      <c r="A80" s="54" t="s">
        <v>91</v>
      </c>
      <c r="B80" s="55" t="s">
        <v>185</v>
      </c>
      <c r="C80" s="58">
        <v>1</v>
      </c>
      <c r="D80" s="87" t="s">
        <v>112</v>
      </c>
      <c r="E80" s="92"/>
      <c r="F80" s="92"/>
      <c r="G80" s="38">
        <f t="shared" si="17"/>
        <v>0</v>
      </c>
    </row>
    <row r="81" spans="1:7" x14ac:dyDescent="0.2">
      <c r="A81" s="54" t="s">
        <v>92</v>
      </c>
      <c r="B81" s="55" t="s">
        <v>144</v>
      </c>
      <c r="C81" s="58">
        <v>14</v>
      </c>
      <c r="D81" s="87" t="s">
        <v>71</v>
      </c>
      <c r="E81" s="92"/>
      <c r="F81" s="92"/>
      <c r="G81" s="38">
        <f t="shared" si="17"/>
        <v>0</v>
      </c>
    </row>
    <row r="82" spans="1:7" x14ac:dyDescent="0.2">
      <c r="A82" s="54" t="s">
        <v>93</v>
      </c>
      <c r="B82" s="55" t="s">
        <v>145</v>
      </c>
      <c r="C82" s="58">
        <v>14</v>
      </c>
      <c r="D82" s="87" t="s">
        <v>71</v>
      </c>
      <c r="E82" s="92"/>
      <c r="F82" s="92"/>
      <c r="G82" s="38">
        <f t="shared" si="17"/>
        <v>0</v>
      </c>
    </row>
    <row r="83" spans="1:7" x14ac:dyDescent="0.2">
      <c r="A83" s="54" t="s">
        <v>94</v>
      </c>
      <c r="B83" s="55" t="s">
        <v>146</v>
      </c>
      <c r="C83" s="58">
        <v>14</v>
      </c>
      <c r="D83" s="87" t="s">
        <v>71</v>
      </c>
      <c r="E83" s="92"/>
      <c r="F83" s="92"/>
      <c r="G83" s="38">
        <f t="shared" si="17"/>
        <v>0</v>
      </c>
    </row>
    <row r="84" spans="1:7" x14ac:dyDescent="0.2">
      <c r="A84" s="54" t="s">
        <v>95</v>
      </c>
      <c r="B84" s="55" t="s">
        <v>147</v>
      </c>
      <c r="C84" s="58">
        <v>6</v>
      </c>
      <c r="D84" s="87" t="s">
        <v>112</v>
      </c>
      <c r="E84" s="92"/>
      <c r="F84" s="92"/>
      <c r="G84" s="38">
        <f t="shared" si="17"/>
        <v>0</v>
      </c>
    </row>
    <row r="85" spans="1:7" x14ac:dyDescent="0.2">
      <c r="A85" s="54" t="s">
        <v>96</v>
      </c>
      <c r="B85" s="55" t="s">
        <v>148</v>
      </c>
      <c r="C85" s="58">
        <v>1</v>
      </c>
      <c r="D85" s="87" t="s">
        <v>112</v>
      </c>
      <c r="E85" s="92"/>
      <c r="F85" s="92"/>
      <c r="G85" s="38">
        <f t="shared" si="17"/>
        <v>0</v>
      </c>
    </row>
    <row r="86" spans="1:7" x14ac:dyDescent="0.2">
      <c r="A86" s="54" t="s">
        <v>124</v>
      </c>
      <c r="B86" s="55" t="s">
        <v>149</v>
      </c>
      <c r="C86" s="58">
        <v>7</v>
      </c>
      <c r="D86" s="87" t="s">
        <v>112</v>
      </c>
      <c r="E86" s="92"/>
      <c r="F86" s="92"/>
      <c r="G86" s="38">
        <f t="shared" si="17"/>
        <v>0</v>
      </c>
    </row>
    <row r="87" spans="1:7" x14ac:dyDescent="0.2">
      <c r="A87" s="54" t="s">
        <v>126</v>
      </c>
      <c r="B87" s="55" t="s">
        <v>150</v>
      </c>
      <c r="C87" s="58">
        <v>2</v>
      </c>
      <c r="D87" s="87" t="s">
        <v>112</v>
      </c>
      <c r="E87" s="92"/>
      <c r="F87" s="92"/>
      <c r="G87" s="38">
        <f t="shared" si="17"/>
        <v>0</v>
      </c>
    </row>
    <row r="88" spans="1:7" s="30" customFormat="1" x14ac:dyDescent="0.2">
      <c r="A88" s="46">
        <v>4</v>
      </c>
      <c r="B88" s="47" t="s">
        <v>186</v>
      </c>
      <c r="C88" s="48"/>
      <c r="D88" s="89"/>
      <c r="E88" s="29"/>
      <c r="F88" s="29"/>
      <c r="G88" s="49"/>
    </row>
    <row r="89" spans="1:7" x14ac:dyDescent="0.2">
      <c r="A89" s="54" t="s">
        <v>42</v>
      </c>
      <c r="B89" s="55" t="s">
        <v>187</v>
      </c>
      <c r="C89" s="58">
        <v>1</v>
      </c>
      <c r="D89" s="87" t="s">
        <v>71</v>
      </c>
      <c r="E89" s="92"/>
      <c r="F89" s="92"/>
      <c r="G89" s="38">
        <f>SUM(E89,F89)*C89</f>
        <v>0</v>
      </c>
    </row>
    <row r="90" spans="1:7" x14ac:dyDescent="0.2">
      <c r="A90" s="54" t="s">
        <v>43</v>
      </c>
      <c r="B90" s="55" t="s">
        <v>188</v>
      </c>
      <c r="C90" s="58">
        <v>1</v>
      </c>
      <c r="D90" s="87" t="s">
        <v>71</v>
      </c>
      <c r="E90" s="92"/>
      <c r="F90" s="92"/>
      <c r="G90" s="38">
        <f>SUM(E90,F90)*C90</f>
        <v>0</v>
      </c>
    </row>
    <row r="91" spans="1:7" ht="30" customHeight="1" x14ac:dyDescent="0.2">
      <c r="A91" s="54" t="s">
        <v>44</v>
      </c>
      <c r="B91" s="55" t="s">
        <v>214</v>
      </c>
      <c r="C91" s="58">
        <v>2</v>
      </c>
      <c r="D91" s="87" t="s">
        <v>71</v>
      </c>
      <c r="E91" s="92"/>
      <c r="F91" s="92"/>
      <c r="G91" s="38">
        <f>SUM(E91:F91)*C91</f>
        <v>0</v>
      </c>
    </row>
    <row r="92" spans="1:7" x14ac:dyDescent="0.2">
      <c r="A92" s="54" t="s">
        <v>108</v>
      </c>
      <c r="B92" s="55" t="s">
        <v>189</v>
      </c>
      <c r="C92" s="58">
        <v>1</v>
      </c>
      <c r="D92" s="87" t="s">
        <v>112</v>
      </c>
      <c r="E92" s="92"/>
      <c r="F92" s="92"/>
      <c r="G92" s="38">
        <f>SUM(E92,F92)*C92</f>
        <v>0</v>
      </c>
    </row>
    <row r="93" spans="1:7" x14ac:dyDescent="0.2">
      <c r="A93" s="54" t="s">
        <v>128</v>
      </c>
      <c r="B93" s="55" t="s">
        <v>190</v>
      </c>
      <c r="C93" s="58">
        <v>1</v>
      </c>
      <c r="D93" s="87" t="s">
        <v>112</v>
      </c>
      <c r="E93" s="92"/>
      <c r="F93" s="92"/>
      <c r="G93" s="56">
        <f>SUM(E93+F93)*C93</f>
        <v>0</v>
      </c>
    </row>
    <row r="94" spans="1:7" x14ac:dyDescent="0.2">
      <c r="A94" s="54" t="s">
        <v>129</v>
      </c>
      <c r="B94" s="55" t="s">
        <v>191</v>
      </c>
      <c r="C94" s="58">
        <v>1</v>
      </c>
      <c r="D94" s="87" t="s">
        <v>112</v>
      </c>
      <c r="E94" s="57" t="s">
        <v>27</v>
      </c>
      <c r="F94" s="92"/>
      <c r="G94" s="56">
        <f>SUM(E94:F94)*C94</f>
        <v>0</v>
      </c>
    </row>
    <row r="95" spans="1:7" x14ac:dyDescent="0.2">
      <c r="A95" s="54" t="s">
        <v>192</v>
      </c>
      <c r="B95" s="55" t="s">
        <v>90</v>
      </c>
      <c r="C95" s="58">
        <v>14</v>
      </c>
      <c r="D95" s="87" t="s">
        <v>71</v>
      </c>
      <c r="E95" s="92"/>
      <c r="F95" s="92"/>
      <c r="G95" s="38">
        <f t="shared" ref="G95:G99" si="18">SUM(E95,F95)*C95</f>
        <v>0</v>
      </c>
    </row>
    <row r="96" spans="1:7" ht="30" customHeight="1" x14ac:dyDescent="0.2">
      <c r="A96" s="54" t="s">
        <v>193</v>
      </c>
      <c r="B96" s="55" t="s">
        <v>225</v>
      </c>
      <c r="C96" s="58">
        <v>5</v>
      </c>
      <c r="D96" s="87" t="s">
        <v>112</v>
      </c>
      <c r="E96" s="92"/>
      <c r="F96" s="92"/>
      <c r="G96" s="38">
        <f t="shared" si="18"/>
        <v>0</v>
      </c>
    </row>
    <row r="97" spans="1:7" x14ac:dyDescent="0.2">
      <c r="A97" s="54" t="s">
        <v>194</v>
      </c>
      <c r="B97" s="55" t="s">
        <v>136</v>
      </c>
      <c r="C97" s="58">
        <v>2</v>
      </c>
      <c r="D97" s="87" t="s">
        <v>112</v>
      </c>
      <c r="E97" s="92"/>
      <c r="F97" s="92"/>
      <c r="G97" s="56">
        <f>SUM(E97,F97)*C97</f>
        <v>0</v>
      </c>
    </row>
    <row r="98" spans="1:7" ht="25.5" x14ac:dyDescent="0.2">
      <c r="A98" s="54" t="s">
        <v>195</v>
      </c>
      <c r="B98" s="55" t="s">
        <v>198</v>
      </c>
      <c r="C98" s="58">
        <v>60</v>
      </c>
      <c r="D98" s="87" t="s">
        <v>71</v>
      </c>
      <c r="E98" s="92"/>
      <c r="F98" s="92"/>
      <c r="G98" s="38">
        <f t="shared" si="18"/>
        <v>0</v>
      </c>
    </row>
    <row r="99" spans="1:7" x14ac:dyDescent="0.2">
      <c r="A99" s="54" t="s">
        <v>196</v>
      </c>
      <c r="B99" s="55" t="s">
        <v>151</v>
      </c>
      <c r="C99" s="58">
        <v>2</v>
      </c>
      <c r="D99" s="87" t="s">
        <v>112</v>
      </c>
      <c r="E99" s="92"/>
      <c r="F99" s="92"/>
      <c r="G99" s="38">
        <f t="shared" si="18"/>
        <v>0</v>
      </c>
    </row>
    <row r="100" spans="1:7" x14ac:dyDescent="0.2">
      <c r="A100" s="54" t="s">
        <v>197</v>
      </c>
      <c r="B100" s="55" t="s">
        <v>122</v>
      </c>
      <c r="C100" s="58">
        <v>1</v>
      </c>
      <c r="D100" s="87" t="s">
        <v>112</v>
      </c>
      <c r="E100" s="92"/>
      <c r="F100" s="92"/>
      <c r="G100" s="56">
        <f>SUM(E100,F100)*C100</f>
        <v>0</v>
      </c>
    </row>
    <row r="101" spans="1:7" s="30" customFormat="1" x14ac:dyDescent="0.2">
      <c r="A101" s="46">
        <v>5</v>
      </c>
      <c r="B101" s="47" t="s">
        <v>152</v>
      </c>
      <c r="C101" s="48"/>
      <c r="D101" s="89"/>
      <c r="E101" s="29"/>
      <c r="F101" s="29"/>
      <c r="G101" s="49"/>
    </row>
    <row r="102" spans="1:7" x14ac:dyDescent="0.2">
      <c r="A102" s="54" t="s">
        <v>20</v>
      </c>
      <c r="B102" s="55" t="s">
        <v>120</v>
      </c>
      <c r="C102" s="58">
        <v>60</v>
      </c>
      <c r="D102" s="87" t="s">
        <v>71</v>
      </c>
      <c r="E102" s="92"/>
      <c r="F102" s="92"/>
      <c r="G102" s="38">
        <f t="shared" ref="G102:G112" si="19">SUM(E102,F102)*C102</f>
        <v>0</v>
      </c>
    </row>
    <row r="103" spans="1:7" x14ac:dyDescent="0.2">
      <c r="A103" s="54" t="s">
        <v>21</v>
      </c>
      <c r="B103" s="55" t="s">
        <v>111</v>
      </c>
      <c r="C103" s="58">
        <v>150</v>
      </c>
      <c r="D103" s="87" t="s">
        <v>71</v>
      </c>
      <c r="E103" s="92"/>
      <c r="F103" s="92"/>
      <c r="G103" s="38">
        <f t="shared" si="19"/>
        <v>0</v>
      </c>
    </row>
    <row r="104" spans="1:7" x14ac:dyDescent="0.2">
      <c r="A104" s="54" t="s">
        <v>22</v>
      </c>
      <c r="B104" s="55" t="s">
        <v>115</v>
      </c>
      <c r="C104" s="58">
        <v>4</v>
      </c>
      <c r="D104" s="87" t="s">
        <v>71</v>
      </c>
      <c r="E104" s="92"/>
      <c r="F104" s="92"/>
      <c r="G104" s="38">
        <f t="shared" si="19"/>
        <v>0</v>
      </c>
    </row>
    <row r="105" spans="1:7" x14ac:dyDescent="0.2">
      <c r="A105" s="54" t="s">
        <v>99</v>
      </c>
      <c r="B105" s="55" t="s">
        <v>123</v>
      </c>
      <c r="C105" s="58">
        <v>2</v>
      </c>
      <c r="D105" s="87" t="s">
        <v>112</v>
      </c>
      <c r="E105" s="92"/>
      <c r="F105" s="92"/>
      <c r="G105" s="38">
        <f t="shared" si="19"/>
        <v>0</v>
      </c>
    </row>
    <row r="106" spans="1:7" x14ac:dyDescent="0.2">
      <c r="A106" s="54" t="s">
        <v>101</v>
      </c>
      <c r="B106" s="55" t="s">
        <v>116</v>
      </c>
      <c r="C106" s="58">
        <v>2</v>
      </c>
      <c r="D106" s="87" t="s">
        <v>112</v>
      </c>
      <c r="E106" s="92"/>
      <c r="F106" s="92"/>
      <c r="G106" s="38">
        <f t="shared" si="19"/>
        <v>0</v>
      </c>
    </row>
    <row r="107" spans="1:7" x14ac:dyDescent="0.2">
      <c r="A107" s="54" t="s">
        <v>102</v>
      </c>
      <c r="B107" s="55" t="s">
        <v>117</v>
      </c>
      <c r="C107" s="58">
        <v>2</v>
      </c>
      <c r="D107" s="87" t="s">
        <v>112</v>
      </c>
      <c r="E107" s="92"/>
      <c r="F107" s="92"/>
      <c r="G107" s="38">
        <f t="shared" si="19"/>
        <v>0</v>
      </c>
    </row>
    <row r="108" spans="1:7" x14ac:dyDescent="0.2">
      <c r="A108" s="54" t="s">
        <v>103</v>
      </c>
      <c r="B108" s="55" t="s">
        <v>118</v>
      </c>
      <c r="C108" s="58">
        <v>24</v>
      </c>
      <c r="D108" s="87" t="s">
        <v>71</v>
      </c>
      <c r="E108" s="92"/>
      <c r="F108" s="92"/>
      <c r="G108" s="38">
        <f t="shared" si="19"/>
        <v>0</v>
      </c>
    </row>
    <row r="109" spans="1:7" x14ac:dyDescent="0.2">
      <c r="A109" s="54" t="s">
        <v>104</v>
      </c>
      <c r="B109" s="55" t="s">
        <v>119</v>
      </c>
      <c r="C109" s="58">
        <v>10</v>
      </c>
      <c r="D109" s="87" t="s">
        <v>112</v>
      </c>
      <c r="E109" s="92"/>
      <c r="F109" s="92"/>
      <c r="G109" s="38">
        <f t="shared" si="19"/>
        <v>0</v>
      </c>
    </row>
    <row r="110" spans="1:7" x14ac:dyDescent="0.2">
      <c r="A110" s="54" t="s">
        <v>105</v>
      </c>
      <c r="B110" s="55" t="s">
        <v>125</v>
      </c>
      <c r="C110" s="58">
        <v>1</v>
      </c>
      <c r="D110" s="87" t="s">
        <v>112</v>
      </c>
      <c r="E110" s="92"/>
      <c r="F110" s="92"/>
      <c r="G110" s="38">
        <f t="shared" si="19"/>
        <v>0</v>
      </c>
    </row>
    <row r="111" spans="1:7" x14ac:dyDescent="0.2">
      <c r="A111" s="54" t="s">
        <v>153</v>
      </c>
      <c r="B111" s="55" t="s">
        <v>127</v>
      </c>
      <c r="C111" s="58">
        <v>1</v>
      </c>
      <c r="D111" s="87" t="s">
        <v>112</v>
      </c>
      <c r="E111" s="92"/>
      <c r="F111" s="92"/>
      <c r="G111" s="38">
        <f t="shared" si="19"/>
        <v>0</v>
      </c>
    </row>
    <row r="112" spans="1:7" x14ac:dyDescent="0.2">
      <c r="A112" s="54" t="s">
        <v>154</v>
      </c>
      <c r="B112" s="55" t="s">
        <v>121</v>
      </c>
      <c r="C112" s="58">
        <v>2</v>
      </c>
      <c r="D112" s="87" t="s">
        <v>112</v>
      </c>
      <c r="E112" s="92"/>
      <c r="F112" s="92"/>
      <c r="G112" s="38">
        <f t="shared" si="19"/>
        <v>0</v>
      </c>
    </row>
    <row r="113" spans="1:7" s="30" customFormat="1" x14ac:dyDescent="0.2">
      <c r="A113" s="46">
        <v>6</v>
      </c>
      <c r="B113" s="47" t="s">
        <v>130</v>
      </c>
      <c r="C113" s="48" t="s">
        <v>131</v>
      </c>
      <c r="D113" s="89"/>
      <c r="E113" s="29"/>
      <c r="F113" s="29"/>
      <c r="G113" s="49"/>
    </row>
    <row r="114" spans="1:7" x14ac:dyDescent="0.2">
      <c r="A114" s="54" t="s">
        <v>45</v>
      </c>
      <c r="B114" s="55" t="s">
        <v>132</v>
      </c>
      <c r="C114" s="58">
        <v>5</v>
      </c>
      <c r="D114" s="87" t="s">
        <v>112</v>
      </c>
      <c r="E114" s="57" t="s">
        <v>27</v>
      </c>
      <c r="F114" s="92"/>
      <c r="G114" s="38">
        <f t="shared" ref="G114:G117" si="20">SUM(E114,F114)*C114</f>
        <v>0</v>
      </c>
    </row>
    <row r="115" spans="1:7" x14ac:dyDescent="0.2">
      <c r="A115" s="54" t="s">
        <v>46</v>
      </c>
      <c r="B115" s="55" t="s">
        <v>138</v>
      </c>
      <c r="C115" s="58">
        <v>1</v>
      </c>
      <c r="D115" s="87" t="s">
        <v>112</v>
      </c>
      <c r="E115" s="57" t="s">
        <v>27</v>
      </c>
      <c r="F115" s="92"/>
      <c r="G115" s="56">
        <f>SUM(E115,F115)*C115</f>
        <v>0</v>
      </c>
    </row>
    <row r="116" spans="1:7" ht="25.5" x14ac:dyDescent="0.2">
      <c r="A116" s="54" t="s">
        <v>47</v>
      </c>
      <c r="B116" s="55" t="s">
        <v>137</v>
      </c>
      <c r="C116" s="58">
        <v>30</v>
      </c>
      <c r="D116" s="87" t="s">
        <v>71</v>
      </c>
      <c r="E116" s="92"/>
      <c r="F116" s="92"/>
      <c r="G116" s="38">
        <f t="shared" si="20"/>
        <v>0</v>
      </c>
    </row>
    <row r="117" spans="1:7" ht="25.5" x14ac:dyDescent="0.2">
      <c r="A117" s="54" t="s">
        <v>107</v>
      </c>
      <c r="B117" s="55" t="s">
        <v>139</v>
      </c>
      <c r="C117" s="58">
        <v>1</v>
      </c>
      <c r="D117" s="87" t="s">
        <v>112</v>
      </c>
      <c r="E117" s="92"/>
      <c r="F117" s="92"/>
      <c r="G117" s="38">
        <f t="shared" si="20"/>
        <v>0</v>
      </c>
    </row>
    <row r="118" spans="1:7" x14ac:dyDescent="0.2">
      <c r="A118" s="54" t="s">
        <v>110</v>
      </c>
      <c r="B118" s="55" t="s">
        <v>155</v>
      </c>
      <c r="C118" s="58">
        <v>1</v>
      </c>
      <c r="D118" s="87" t="s">
        <v>109</v>
      </c>
      <c r="E118" s="92"/>
      <c r="F118" s="92"/>
      <c r="G118" s="56">
        <f>SUM(E118,F118)*C118</f>
        <v>0</v>
      </c>
    </row>
    <row r="119" spans="1:7" x14ac:dyDescent="0.2">
      <c r="A119" s="19"/>
      <c r="B119" s="83" t="s">
        <v>181</v>
      </c>
      <c r="C119" s="83"/>
      <c r="D119" s="83"/>
      <c r="E119" s="28">
        <f>SUMPRODUCT(E60:E118,C60:C118)</f>
        <v>0</v>
      </c>
      <c r="F119" s="28">
        <f>SUMPRODUCT(F60:F118,C60:C118)</f>
        <v>0</v>
      </c>
      <c r="G119" s="28">
        <f>SUM(G59:G118)</f>
        <v>0</v>
      </c>
    </row>
    <row r="120" spans="1:7" x14ac:dyDescent="0.2">
      <c r="A120" s="16" t="s">
        <v>170</v>
      </c>
      <c r="B120" s="17" t="s">
        <v>171</v>
      </c>
      <c r="C120" s="18"/>
      <c r="D120" s="18"/>
      <c r="E120" s="18"/>
      <c r="F120" s="18"/>
      <c r="G120" s="18"/>
    </row>
    <row r="121" spans="1:7" ht="244.5" x14ac:dyDescent="0.2">
      <c r="A121" s="50" t="s">
        <v>13</v>
      </c>
      <c r="B121" s="51" t="s">
        <v>226</v>
      </c>
      <c r="C121" s="43">
        <v>1</v>
      </c>
      <c r="D121" s="90" t="s">
        <v>173</v>
      </c>
      <c r="E121" s="94"/>
      <c r="F121" s="94"/>
      <c r="G121" s="45">
        <f t="shared" ref="G121:G134" si="21">SUM(E121,F121)*C121</f>
        <v>0</v>
      </c>
    </row>
    <row r="122" spans="1:7" ht="244.5" x14ac:dyDescent="0.2">
      <c r="A122" s="54" t="s">
        <v>14</v>
      </c>
      <c r="B122" s="55" t="s">
        <v>227</v>
      </c>
      <c r="C122" s="58">
        <v>1</v>
      </c>
      <c r="D122" s="87" t="s">
        <v>173</v>
      </c>
      <c r="E122" s="92"/>
      <c r="F122" s="92"/>
      <c r="G122" s="38">
        <f t="shared" si="21"/>
        <v>0</v>
      </c>
    </row>
    <row r="123" spans="1:7" ht="127.5" x14ac:dyDescent="0.2">
      <c r="A123" s="54" t="s">
        <v>30</v>
      </c>
      <c r="B123" s="55" t="s">
        <v>202</v>
      </c>
      <c r="C123" s="58">
        <v>3</v>
      </c>
      <c r="D123" s="87" t="s">
        <v>173</v>
      </c>
      <c r="E123" s="92"/>
      <c r="F123" s="92"/>
      <c r="G123" s="38">
        <f t="shared" si="21"/>
        <v>0</v>
      </c>
    </row>
    <row r="124" spans="1:7" ht="114.75" x14ac:dyDescent="0.2">
      <c r="A124" s="54" t="s">
        <v>32</v>
      </c>
      <c r="B124" s="55" t="s">
        <v>228</v>
      </c>
      <c r="C124" s="58">
        <v>1</v>
      </c>
      <c r="D124" s="87" t="s">
        <v>173</v>
      </c>
      <c r="E124" s="92"/>
      <c r="F124" s="92"/>
      <c r="G124" s="38">
        <f t="shared" si="21"/>
        <v>0</v>
      </c>
    </row>
    <row r="125" spans="1:7" ht="102" x14ac:dyDescent="0.2">
      <c r="A125" s="54" t="s">
        <v>72</v>
      </c>
      <c r="B125" s="55" t="s">
        <v>174</v>
      </c>
      <c r="C125" s="58">
        <v>2</v>
      </c>
      <c r="D125" s="87" t="s">
        <v>173</v>
      </c>
      <c r="E125" s="92"/>
      <c r="F125" s="92"/>
      <c r="G125" s="38">
        <f t="shared" si="21"/>
        <v>0</v>
      </c>
    </row>
    <row r="126" spans="1:7" ht="38.25" x14ac:dyDescent="0.2">
      <c r="A126" s="54" t="s">
        <v>73</v>
      </c>
      <c r="B126" s="55" t="s">
        <v>229</v>
      </c>
      <c r="C126" s="58">
        <v>2</v>
      </c>
      <c r="D126" s="87" t="s">
        <v>173</v>
      </c>
      <c r="E126" s="92"/>
      <c r="F126" s="92"/>
      <c r="G126" s="38">
        <f t="shared" si="21"/>
        <v>0</v>
      </c>
    </row>
    <row r="127" spans="1:7" ht="63.75" x14ac:dyDescent="0.2">
      <c r="A127" s="54" t="s">
        <v>74</v>
      </c>
      <c r="B127" s="55" t="s">
        <v>230</v>
      </c>
      <c r="C127" s="58">
        <v>1</v>
      </c>
      <c r="D127" s="87" t="s">
        <v>173</v>
      </c>
      <c r="E127" s="92"/>
      <c r="F127" s="92"/>
      <c r="G127" s="38">
        <f t="shared" si="21"/>
        <v>0</v>
      </c>
    </row>
    <row r="128" spans="1:7" ht="51" x14ac:dyDescent="0.2">
      <c r="A128" s="54" t="s">
        <v>75</v>
      </c>
      <c r="B128" s="55" t="s">
        <v>231</v>
      </c>
      <c r="C128" s="58">
        <v>2</v>
      </c>
      <c r="D128" s="87" t="s">
        <v>173</v>
      </c>
      <c r="E128" s="92"/>
      <c r="F128" s="92"/>
      <c r="G128" s="38">
        <f t="shared" si="21"/>
        <v>0</v>
      </c>
    </row>
    <row r="129" spans="1:7" ht="38.25" x14ac:dyDescent="0.2">
      <c r="A129" s="54" t="s">
        <v>76</v>
      </c>
      <c r="B129" s="55" t="s">
        <v>203</v>
      </c>
      <c r="C129" s="58">
        <v>1</v>
      </c>
      <c r="D129" s="87" t="s">
        <v>172</v>
      </c>
      <c r="E129" s="57" t="s">
        <v>27</v>
      </c>
      <c r="F129" s="92"/>
      <c r="G129" s="38">
        <f t="shared" si="21"/>
        <v>0</v>
      </c>
    </row>
    <row r="130" spans="1:7" ht="38.25" x14ac:dyDescent="0.2">
      <c r="A130" s="54" t="s">
        <v>204</v>
      </c>
      <c r="B130" s="55" t="s">
        <v>205</v>
      </c>
      <c r="C130" s="58">
        <v>1</v>
      </c>
      <c r="D130" s="87" t="s">
        <v>172</v>
      </c>
      <c r="E130" s="57" t="s">
        <v>27</v>
      </c>
      <c r="F130" s="92"/>
      <c r="G130" s="38">
        <f t="shared" si="21"/>
        <v>0</v>
      </c>
    </row>
    <row r="131" spans="1:7" ht="25.5" x14ac:dyDescent="0.2">
      <c r="A131" s="54" t="s">
        <v>206</v>
      </c>
      <c r="B131" s="55" t="s">
        <v>175</v>
      </c>
      <c r="C131" s="58">
        <v>3</v>
      </c>
      <c r="D131" s="87" t="s">
        <v>172</v>
      </c>
      <c r="E131" s="57" t="s">
        <v>27</v>
      </c>
      <c r="F131" s="92"/>
      <c r="G131" s="38">
        <f t="shared" si="21"/>
        <v>0</v>
      </c>
    </row>
    <row r="132" spans="1:7" ht="25.5" x14ac:dyDescent="0.2">
      <c r="A132" s="54" t="s">
        <v>207</v>
      </c>
      <c r="B132" s="55" t="s">
        <v>176</v>
      </c>
      <c r="C132" s="58">
        <v>1</v>
      </c>
      <c r="D132" s="87" t="s">
        <v>172</v>
      </c>
      <c r="E132" s="57" t="s">
        <v>27</v>
      </c>
      <c r="F132" s="92"/>
      <c r="G132" s="38">
        <f t="shared" si="21"/>
        <v>0</v>
      </c>
    </row>
    <row r="133" spans="1:7" x14ac:dyDescent="0.2">
      <c r="A133" s="54" t="s">
        <v>208</v>
      </c>
      <c r="B133" s="55" t="s">
        <v>209</v>
      </c>
      <c r="C133" s="58">
        <v>1</v>
      </c>
      <c r="D133" s="87" t="s">
        <v>173</v>
      </c>
      <c r="E133" s="57" t="s">
        <v>27</v>
      </c>
      <c r="F133" s="92"/>
      <c r="G133" s="38">
        <f t="shared" si="21"/>
        <v>0</v>
      </c>
    </row>
    <row r="134" spans="1:7" x14ac:dyDescent="0.2">
      <c r="A134" s="65" t="s">
        <v>210</v>
      </c>
      <c r="B134" s="66" t="s">
        <v>211</v>
      </c>
      <c r="C134" s="67">
        <v>2</v>
      </c>
      <c r="D134" s="88" t="s">
        <v>173</v>
      </c>
      <c r="E134" s="64" t="s">
        <v>27</v>
      </c>
      <c r="F134" s="93"/>
      <c r="G134" s="39">
        <f t="shared" si="21"/>
        <v>0</v>
      </c>
    </row>
    <row r="135" spans="1:7" x14ac:dyDescent="0.2">
      <c r="A135" s="19"/>
      <c r="B135" s="83" t="s">
        <v>180</v>
      </c>
      <c r="C135" s="83"/>
      <c r="D135" s="83"/>
      <c r="E135" s="60">
        <f>SUMPRODUCT(E121:E134,C121:C134)</f>
        <v>0</v>
      </c>
      <c r="F135" s="60">
        <f>SUMPRODUCT(F121:F134,C121:C134)</f>
        <v>0</v>
      </c>
      <c r="G135" s="20">
        <f>E135+F135</f>
        <v>0</v>
      </c>
    </row>
    <row r="136" spans="1:7" ht="15.75" thickBot="1" x14ac:dyDescent="0.25">
      <c r="A136" s="31"/>
      <c r="B136" s="84" t="s">
        <v>178</v>
      </c>
      <c r="C136" s="84"/>
      <c r="D136" s="84"/>
      <c r="E136" s="60">
        <f>E119+E57+E135</f>
        <v>0</v>
      </c>
      <c r="F136" s="60">
        <f>F119+F57+F135</f>
        <v>0</v>
      </c>
      <c r="G136" s="60">
        <f>G119+G57+G135</f>
        <v>0</v>
      </c>
    </row>
    <row r="137" spans="1:7" ht="15.75" thickBot="1" x14ac:dyDescent="0.25">
      <c r="A137" s="59"/>
      <c r="B137" s="82" t="s">
        <v>179</v>
      </c>
      <c r="C137" s="82"/>
      <c r="D137" s="82"/>
      <c r="E137" s="26">
        <f>TRUNC(E136*(1+$G$4),2)</f>
        <v>0</v>
      </c>
      <c r="F137" s="26">
        <f t="shared" ref="F137:G137" si="22">TRUNC(F136*(1+$G$4),2)</f>
        <v>0</v>
      </c>
      <c r="G137" s="26">
        <f t="shared" si="22"/>
        <v>0</v>
      </c>
    </row>
  </sheetData>
  <sheetProtection algorithmName="SHA-512" hashValue="tF3B9t65aBCNa29Z7VRmhXnh/FiIw+H3WcRdSDx7zgOtBg6n9MRlIAIHDz2b8eitpmh0McT7w0mjJl41IaHH4Q==" saltValue="FpzDZCEztWMGt6OBypgfog==" spinCount="100000" sheet="1" selectLockedCells="1"/>
  <sortState ref="B52:G57">
    <sortCondition ref="B52"/>
  </sortState>
  <mergeCells count="26">
    <mergeCell ref="B14:D14"/>
    <mergeCell ref="B137:D137"/>
    <mergeCell ref="B119:D119"/>
    <mergeCell ref="B136:D136"/>
    <mergeCell ref="B57:D57"/>
    <mergeCell ref="B135:D135"/>
    <mergeCell ref="A1:G2"/>
    <mergeCell ref="E12:F12"/>
    <mergeCell ref="A4:D4"/>
    <mergeCell ref="A5:D5"/>
    <mergeCell ref="A6:D6"/>
    <mergeCell ref="A7:D7"/>
    <mergeCell ref="E6:F6"/>
    <mergeCell ref="E4:F4"/>
    <mergeCell ref="E5:F5"/>
    <mergeCell ref="D9:E9"/>
    <mergeCell ref="D10:G10"/>
    <mergeCell ref="A8:G8"/>
    <mergeCell ref="A11:G11"/>
    <mergeCell ref="D12:D13"/>
    <mergeCell ref="C12:C13"/>
    <mergeCell ref="A12:A13"/>
    <mergeCell ref="E3:F3"/>
    <mergeCell ref="A3:D3"/>
    <mergeCell ref="G12:G13"/>
    <mergeCell ref="B12:B13"/>
  </mergeCells>
  <conditionalFormatting sqref="G60:G62 G64:G117 A60:A118">
    <cfRule type="containsText" dxfId="32" priority="3160" stopIfTrue="1" operator="containsText" text="x,xx">
      <formula>NOT(ISERROR(SEARCH("x,xx",A60)))</formula>
    </cfRule>
  </conditionalFormatting>
  <conditionalFormatting sqref="F14:G14">
    <cfRule type="containsText" dxfId="31" priority="2685" stopIfTrue="1" operator="containsText" text="x,xx">
      <formula>NOT(ISERROR(SEARCH("x,xx",F14)))</formula>
    </cfRule>
  </conditionalFormatting>
  <conditionalFormatting sqref="B14">
    <cfRule type="containsText" dxfId="30" priority="2686" stopIfTrue="1" operator="containsText" text="x,xx">
      <formula>NOT(ISERROR(SEARCH("x,xx",B14)))</formula>
    </cfRule>
  </conditionalFormatting>
  <conditionalFormatting sqref="B119">
    <cfRule type="containsText" dxfId="29" priority="775" stopIfTrue="1" operator="containsText" text="x,xx">
      <formula>NOT(ISERROR(SEARCH("x,xx",B119)))</formula>
    </cfRule>
  </conditionalFormatting>
  <conditionalFormatting sqref="B136">
    <cfRule type="containsText" dxfId="28" priority="774" stopIfTrue="1" operator="containsText" text="x,xx">
      <formula>NOT(ISERROR(SEARCH("x,xx",B136)))</formula>
    </cfRule>
  </conditionalFormatting>
  <conditionalFormatting sqref="A17">
    <cfRule type="containsText" dxfId="27" priority="747" stopIfTrue="1" operator="containsText" text="x,xx">
      <formula>NOT(ISERROR(SEARCH("x,xx",A17)))</formula>
    </cfRule>
  </conditionalFormatting>
  <conditionalFormatting sqref="F16 B16">
    <cfRule type="containsText" dxfId="26" priority="746" stopIfTrue="1" operator="containsText" text="x,xx">
      <formula>NOT(ISERROR(SEARCH("x,xx",B16)))</formula>
    </cfRule>
  </conditionalFormatting>
  <conditionalFormatting sqref="F57">
    <cfRule type="containsText" dxfId="25" priority="742" stopIfTrue="1" operator="containsText" text="x,xx">
      <formula>NOT(ISERROR(SEARCH("x,xx",F57)))</formula>
    </cfRule>
  </conditionalFormatting>
  <conditionalFormatting sqref="A15:G15">
    <cfRule type="containsText" dxfId="24" priority="741" stopIfTrue="1" operator="containsText" text="x,xx">
      <formula>NOT(ISERROR(SEARCH("x,xx",A15)))</formula>
    </cfRule>
  </conditionalFormatting>
  <conditionalFormatting sqref="B57">
    <cfRule type="containsText" dxfId="23" priority="733" stopIfTrue="1" operator="containsText" text="x,xx">
      <formula>NOT(ISERROR(SEARCH("x,xx",B57)))</formula>
    </cfRule>
  </conditionalFormatting>
  <conditionalFormatting sqref="G17">
    <cfRule type="containsText" dxfId="22" priority="705" stopIfTrue="1" operator="containsText" text="x,xx">
      <formula>NOT(ISERROR(SEARCH("x,xx",G17)))</formula>
    </cfRule>
  </conditionalFormatting>
  <conditionalFormatting sqref="G59">
    <cfRule type="containsText" dxfId="21" priority="207" stopIfTrue="1" operator="containsText" text="x,xx">
      <formula>NOT(ISERROR(SEARCH("x,xx",#REF!)))</formula>
    </cfRule>
  </conditionalFormatting>
  <conditionalFormatting sqref="A58:G58">
    <cfRule type="containsText" dxfId="19" priority="52" stopIfTrue="1" operator="containsText" text="x,xx">
      <formula>NOT(ISERROR(SEARCH("x,xx",A58)))</formula>
    </cfRule>
  </conditionalFormatting>
  <conditionalFormatting sqref="A120:G120">
    <cfRule type="containsText" dxfId="17" priority="41" stopIfTrue="1" operator="containsText" text="x,xx">
      <formula>NOT(ISERROR(SEARCH("x,xx",A120)))</formula>
    </cfRule>
  </conditionalFormatting>
  <conditionalFormatting sqref="B135">
    <cfRule type="containsText" dxfId="16" priority="38" stopIfTrue="1" operator="containsText" text="x,xx">
      <formula>NOT(ISERROR(SEARCH("x,xx",B135)))</formula>
    </cfRule>
  </conditionalFormatting>
  <conditionalFormatting sqref="B137">
    <cfRule type="containsText" dxfId="15" priority="33" stopIfTrue="1" operator="containsText" text="x,xx">
      <formula>NOT(ISERROR(SEARCH("x,xx",B137)))</formula>
    </cfRule>
  </conditionalFormatting>
  <conditionalFormatting sqref="A18">
    <cfRule type="containsText" dxfId="14" priority="17" stopIfTrue="1" operator="containsText" text="x,xx">
      <formula>NOT(ISERROR(SEARCH("x,xx",A18)))</formula>
    </cfRule>
  </conditionalFormatting>
  <conditionalFormatting sqref="G18">
    <cfRule type="containsText" dxfId="13" priority="16" stopIfTrue="1" operator="containsText" text="x,xx">
      <formula>NOT(ISERROR(SEARCH("x,xx",G18)))</formula>
    </cfRule>
  </conditionalFormatting>
  <conditionalFormatting sqref="A19">
    <cfRule type="containsText" dxfId="12" priority="15" stopIfTrue="1" operator="containsText" text="x,xx">
      <formula>NOT(ISERROR(SEARCH("x,xx",A19)))</formula>
    </cfRule>
  </conditionalFormatting>
  <conditionalFormatting sqref="G19">
    <cfRule type="containsText" dxfId="11" priority="14" stopIfTrue="1" operator="containsText" text="x,xx">
      <formula>NOT(ISERROR(SEARCH("x,xx",G19)))</formula>
    </cfRule>
  </conditionalFormatting>
  <conditionalFormatting sqref="A20:A56">
    <cfRule type="containsText" dxfId="10" priority="13" stopIfTrue="1" operator="containsText" text="x,xx">
      <formula>NOT(ISERROR(SEARCH("x,xx",A20)))</formula>
    </cfRule>
  </conditionalFormatting>
  <conditionalFormatting sqref="G20:G46 G48:G56">
    <cfRule type="containsText" dxfId="9" priority="12" stopIfTrue="1" operator="containsText" text="x,xx">
      <formula>NOT(ISERROR(SEARCH("x,xx",G20)))</formula>
    </cfRule>
  </conditionalFormatting>
  <conditionalFormatting sqref="A121:A134">
    <cfRule type="containsText" dxfId="8" priority="9" stopIfTrue="1" operator="containsText" text="x,xx">
      <formula>NOT(ISERROR(SEARCH("x,xx",A121)))</formula>
    </cfRule>
  </conditionalFormatting>
  <conditionalFormatting sqref="G121:G134">
    <cfRule type="containsText" dxfId="7" priority="8" stopIfTrue="1" operator="containsText" text="x,xx">
      <formula>NOT(ISERROR(SEARCH("x,xx",G121)))</formula>
    </cfRule>
  </conditionalFormatting>
  <conditionalFormatting sqref="G118">
    <cfRule type="containsText" dxfId="6" priority="7" stopIfTrue="1" operator="containsText" text="x,xx">
      <formula>NOT(ISERROR(SEARCH("x,xx",G118)))</formula>
    </cfRule>
  </conditionalFormatting>
  <conditionalFormatting sqref="E119:G119">
    <cfRule type="containsText" dxfId="5" priority="6" stopIfTrue="1" operator="containsText" text="x,xx">
      <formula>NOT(ISERROR(SEARCH("x,xx",E119)))</formula>
    </cfRule>
  </conditionalFormatting>
  <conditionalFormatting sqref="G63">
    <cfRule type="containsText" dxfId="4" priority="5" stopIfTrue="1" operator="containsText" text="x,xx">
      <formula>NOT(ISERROR(SEARCH("x,xx",G63)))</formula>
    </cfRule>
  </conditionalFormatting>
  <conditionalFormatting sqref="B47">
    <cfRule type="containsText" dxfId="3" priority="4" stopIfTrue="1" operator="containsText" text="x,xx">
      <formula>NOT(ISERROR(SEARCH("x,xx",B47)))</formula>
    </cfRule>
  </conditionalFormatting>
  <conditionalFormatting sqref="G47">
    <cfRule type="containsText" dxfId="2" priority="3" stopIfTrue="1" operator="containsText" text="x,xx">
      <formula>NOT(ISERROR(SEARCH("x,xx",G47)))</formula>
    </cfRule>
  </conditionalFormatting>
  <conditionalFormatting sqref="A1:XFD1048576">
    <cfRule type="expression" dxfId="0" priority="1">
      <formula>CELL("PROTEGER",A1)=0</formula>
    </cfRule>
  </conditionalFormatting>
  <printOptions horizontalCentered="1"/>
  <pageMargins left="0.39370078740157483" right="0.39370078740157483" top="0.86614173228346458" bottom="0.43307086614173229" header="0.23622047244094491" footer="0.23622047244094491"/>
  <pageSetup paperSize="9" scale="55" fitToHeight="0" orientation="landscape" r:id="rId1"/>
  <headerFooter alignWithMargins="0">
    <oddHeader>&amp;L
&amp;G&amp;R&amp;"Avenir 85 Heavy,Negrito"&amp;K03+000
UNIDADE DE ENGENHARIA</oddHeader>
    <oddFooter>&amp;R&amp;"Source Sans 3 Medium,Negrito"&amp;9&amp;K000050
                                              Pág.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Ag. Xangri-lá</vt:lpstr>
      <vt:lpstr>'Ag. Xangri-lá'!Area_de_impressao</vt:lpstr>
      <vt:lpstr>'Ag. Xangri-lá'!Titulos_de_impressao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MATHEUS FUCHS DE SOUZA</cp:lastModifiedBy>
  <cp:lastPrinted>2022-07-12T20:33:41Z</cp:lastPrinted>
  <dcterms:created xsi:type="dcterms:W3CDTF">2000-05-25T11:19:14Z</dcterms:created>
  <dcterms:modified xsi:type="dcterms:W3CDTF">2022-07-19T18:38:40Z</dcterms:modified>
</cp:coreProperties>
</file>